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worksheets/sheet1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5" windowWidth="11655" windowHeight="6600" firstSheet="7" activeTab="10"/>
  </bookViews>
  <sheets>
    <sheet name="BExRepositorySheet" sheetId="1" state="veryHidden" r:id="rId1"/>
    <sheet name="020 44 SAŽETAK" sheetId="2" r:id="rId2"/>
    <sheet name="Račun prihoda i rashoda" sheetId="3" r:id="rId3"/>
    <sheet name="Rashodi prema izvorima finan" sheetId="4" r:id="rId4"/>
    <sheet name="Rashodi prema funkcijskoj klasi" sheetId="5" r:id="rId5"/>
    <sheet name="Račun financiranja" sheetId="6" r:id="rId6"/>
    <sheet name="Račun fin prema izvorima f" sheetId="7" r:id="rId7"/>
    <sheet name="POSEBNI DIO" sheetId="8" r:id="rId8"/>
    <sheet name="PREGLED DANIH JAMSTAVA " sheetId="9" r:id="rId9"/>
    <sheet name="IZVRŠENA PLAĆANJA PO PROTESTNIM" sheetId="10" r:id="rId10"/>
    <sheet name="PREGLED ZADUŽIVANJA 1.-6. 2023." sheetId="11" r:id="rId11"/>
    <sheet name="FP0002PRPV2" sheetId="12" state="hidden" r:id="rId12"/>
    <sheet name="FP0002PRR" sheetId="13" state="hidden" r:id="rId13"/>
    <sheet name="FP0002PRB" sheetId="14" state="hidden" r:id="rId14"/>
    <sheet name="FP0005PRV2" sheetId="15" state="hidden" r:id="rId15"/>
  </sheets>
  <externalReferences>
    <externalReference r:id="rId18"/>
  </externalReferences>
  <definedNames>
    <definedName name="_xlfn.IFERROR" hidden="1">#NAME?</definedName>
    <definedName name="_xlfn.IFNA" hidden="1">#NAME?</definedName>
    <definedName name="DF_GRID_1">#REF!</definedName>
    <definedName name="DF_GRID_2">'FP0002PRPV2'!$B$2:$J$315</definedName>
    <definedName name="_xlnm.Print_Area" localSheetId="11">'FP0002PRPV2'!$A$1:$K$316</definedName>
    <definedName name="_xlnm.Print_Area" localSheetId="9">'IZVRŠENA PLAĆANJA PO PROTESTNIM'!$A$1:$J$12</definedName>
    <definedName name="_xlnm.Print_Area" localSheetId="8">'PREGLED DANIH JAMSTAVA '!$A$1:$J$12</definedName>
    <definedName name="_xlnm.Print_Area" localSheetId="10">'PREGLED ZADUŽIVANJA 1.-6. 2023.'!$A$1:$L$20</definedName>
    <definedName name="_xlnm.Print_Area" localSheetId="6">'Račun fin prema izvorima f'!$A$1:$I$14</definedName>
    <definedName name="_xlnm.Print_Area" localSheetId="2">'Račun prihoda i rashoda'!$A$1:$K$56</definedName>
    <definedName name="_xlnm.Print_Area" localSheetId="4">'Rashodi prema funkcijskoj klasi'!$A$1:$H$13</definedName>
    <definedName name="_xlnm.Print_Area" localSheetId="3">'Rashodi prema izvorima finan'!$A$3:$I$13</definedName>
    <definedName name="SAPBEXhrIndnt" hidden="1">"Wide"</definedName>
    <definedName name="SAPsysID" hidden="1">"708C5W7SBKP804JT78WJ0JNKI"</definedName>
    <definedName name="SAPwbID" hidden="1">"ARS"</definedName>
  </definedNames>
  <calcPr fullCalcOnLoad="1"/>
</workbook>
</file>

<file path=xl/sharedStrings.xml><?xml version="1.0" encoding="utf-8"?>
<sst xmlns="http://schemas.openxmlformats.org/spreadsheetml/2006/main" count="331" uniqueCount="196">
  <si>
    <t>Table</t>
  </si>
  <si>
    <t>Filter</t>
  </si>
  <si>
    <t>I. OPĆI DIO</t>
  </si>
  <si>
    <t>RAZLIKA - VIŠAK / MANJAK</t>
  </si>
  <si>
    <t>PRIJENOS SREDSTAVA IZ PRETHODNE GODINE</t>
  </si>
  <si>
    <t/>
  </si>
  <si>
    <t>EUR</t>
  </si>
  <si>
    <t>6 Prihodi poslovanja</t>
  </si>
  <si>
    <t>IZVRŠENJE FINANCIJSKOG PLANA PRORAČUNSKOG KORISNIKA DRŽAVNOG PRORAČUNA
ZA PRVO POLUGODIŠTE 2023. GODINE</t>
  </si>
  <si>
    <t>SAŽETAK  RAČUNA PRIHODA I RASHODA I RAČUNA FINANCIRANJA</t>
  </si>
  <si>
    <t>SAŽETAK RAČUNA PRIHODA I RASHODA</t>
  </si>
  <si>
    <t>BROJČANA OZNAKA I NAZIV</t>
  </si>
  <si>
    <t xml:space="preserve">OSTVARENJE/IZVRŠENJE 
1.-6.2022. </t>
  </si>
  <si>
    <t>TEKUĆI PLAN 2023.*</t>
  </si>
  <si>
    <t xml:space="preserve">OSTVARENJE/IZVRŠENJE 
1.-6.2023. </t>
  </si>
  <si>
    <t>INDEKS</t>
  </si>
  <si>
    <t>INDEKS**</t>
  </si>
  <si>
    <t>6=5/2*100</t>
  </si>
  <si>
    <t>7=5/4*100</t>
  </si>
  <si>
    <t>6 PRIHODI POSLOVANJA</t>
  </si>
  <si>
    <t>7 PRIHODI OD PRODAJE NEFINANCIJSKE IMOVINE</t>
  </si>
  <si>
    <t>PRIHODI UKUPNO</t>
  </si>
  <si>
    <t>3 RASHODI  POSLOVANJA</t>
  </si>
  <si>
    <t>4 RASHODI ZA NABAVU NEFINANCIJSKE IMOVINE</t>
  </si>
  <si>
    <t>RASHODI UKUPNO</t>
  </si>
  <si>
    <t>SAŽETAK RAČUNA FINANCIRANJA</t>
  </si>
  <si>
    <t>8 PRIMICI OD FINANCIJSKE IMOVINE I ZADUŽIVANJA</t>
  </si>
  <si>
    <t>5 IZDACI ZA FINANCIJSKU IMOVINU I OTPLATE ZAJMOVA</t>
  </si>
  <si>
    <t>RAZLIKA PRIMITAKA I IZDATAKA</t>
  </si>
  <si>
    <t>PRIJENOS SREDSTAVA U SLJEDEĆE RAZDOBLJE</t>
  </si>
  <si>
    <t xml:space="preserve">NETO FINANCIRANJE </t>
  </si>
  <si>
    <t xml:space="preserve">VIŠAK/MANJAK + NETO FINANCIRANJE </t>
  </si>
  <si>
    <t>Napomena:  Iznosi u stupcu "OSTVARENJE/IZVRŠENJE 1.-6.2022." preračunavaju se iz kuna u eure prema fiksnom tečaju konverzije (1 EUR=7,53450 kuna) i po pravilima za preračunavanje i zaokruživanje.</t>
  </si>
  <si>
    <t>Napomena : Iznosi u stupcima "OSTVARENJE/IZVRŠENJE 1.-6.2022." i "OSTVARENJE/IZVRŠENJE 1.-6. 2023." iskazuju se na dvije decimale.</t>
  </si>
  <si>
    <t xml:space="preserve">* Opći i posebni dio polugodišnjeg izvještaja o izvršenju proračuna sadrži samo izvorni plan ako od donošenja proračuna nije bilo izmjena i dopuna niti izvršenih preraspodjela odnosno izvorni plan i tekući plan ako je od donošenja proračuna bilo naknadno izvršenih preraspodjela.  
Opći i posebni dio polugodišnjeg izvještaja o izvršenju proračuna sadrži rebalans ako je od donošenja proračuna bilo izmjena i dopuna, odnosno rebalans i tekući plan ako je od izmjena i dopuna proračuna bilo naknadno izvršenih preraspodjela. </t>
  </si>
  <si>
    <t xml:space="preserve">** AKO Opći i Posebni dio polugodišnjeg izvještaja ne sadrži "TEKUĆI PLAN 2023.", "INDEKS"("OSTVARENJE/IZVRŠENJE 1.-6.2023."/"TEKUĆI PLAN 2023.") iskazuje se kao "OSTVARENJE/IZVRŠENJE 1.-6.2023."/"IZVORNI PLAN 2023." ODNOSNO "REBALANS 2023." </t>
  </si>
  <si>
    <t>67 Prihodi iz proračuna</t>
  </si>
  <si>
    <t>671 Prihodi iz proračuna</t>
  </si>
  <si>
    <t>6711 Prihodi iz nadležnog proračuna za financiranje rashoda</t>
  </si>
  <si>
    <t>6712 Prihodi iz nadležnog proračuna za financiranje rashoda</t>
  </si>
  <si>
    <t>6714 Prihodi od nadležnog proračuna za financiranje izdataka</t>
  </si>
  <si>
    <t>Stavka izdat./prih.</t>
  </si>
  <si>
    <t>EKONOMSKA KLASIFIKACIJA</t>
  </si>
  <si>
    <t>ODLJEV</t>
  </si>
  <si>
    <t>RASHODI</t>
  </si>
  <si>
    <t>3</t>
  </si>
  <si>
    <t>Rashodi poslovanja</t>
  </si>
  <si>
    <t>4</t>
  </si>
  <si>
    <t>Rashodi za nabavu nefinancijske imovine</t>
  </si>
  <si>
    <t>Ostvarenje/Izvršenje 
01.2022. - 06.2022.</t>
  </si>
  <si>
    <t>Tekući plan 
2023.</t>
  </si>
  <si>
    <t>Ostvarenje/Izvršenje 
01.2023. - 06.2023.</t>
  </si>
  <si>
    <t>Indeks
(5)/(2)</t>
  </si>
  <si>
    <t>Indeks
(5)/(4)</t>
  </si>
  <si>
    <t>Izvorni plan ili Rebalans 
2023.</t>
  </si>
  <si>
    <t xml:space="preserve">
Ostvarenje/Izvršenje 
01.2022. - 06.2022.</t>
  </si>
  <si>
    <t xml:space="preserve">
Izvorni plan ili Rebalans 
2023.</t>
  </si>
  <si>
    <t xml:space="preserve">
Tekući plan 
2023.</t>
  </si>
  <si>
    <t xml:space="preserve">
Ostvarenje/Izvršenje 
01.2023. - 06.2023.</t>
  </si>
  <si>
    <t xml:space="preserve">
Indeks
(5)/(2)</t>
  </si>
  <si>
    <t xml:space="preserve">
Indeks
(5)/(4)</t>
  </si>
  <si>
    <t>Nisu nađeni primjenjivi podaci</t>
  </si>
  <si>
    <t xml:space="preserve"> RAČUN PRIHODA I RASHODA </t>
  </si>
  <si>
    <t xml:space="preserve">IZVJEŠTAJ O PRIHODIMA I RASHODIMA PREMA EKONOMSKOJ KLASIFIKACIJI </t>
  </si>
  <si>
    <t>UKUPNO PRIHODI</t>
  </si>
  <si>
    <t>Prihodi poslovanja</t>
  </si>
  <si>
    <t>Prihodi iz proračuna</t>
  </si>
  <si>
    <t>Prihodi iz nadležnog proračuna za financiranje rashoda</t>
  </si>
  <si>
    <t>UKUPNI RASHODI</t>
  </si>
  <si>
    <t>Rashodi za zaposlene</t>
  </si>
  <si>
    <t>Plaće (Bruto)</t>
  </si>
  <si>
    <t>Plaće za redovan rad</t>
  </si>
  <si>
    <t>Plaće za prekovremeni rad</t>
  </si>
  <si>
    <t>Ostali rashodi za zaposlene</t>
  </si>
  <si>
    <t>Doprinosi na plaće</t>
  </si>
  <si>
    <t>Doprinosi za obvezno zdravstveno osiguranje</t>
  </si>
  <si>
    <t>Materijalni rashodi</t>
  </si>
  <si>
    <t>Naknade troškova zaposlenima</t>
  </si>
  <si>
    <t>Službena putovanja</t>
  </si>
  <si>
    <t>Naknade za prijevoz, za rad na terenu i odvojeni život</t>
  </si>
  <si>
    <t>Stručno usavršavanje zaposlenika</t>
  </si>
  <si>
    <t>Rashodi za materijal i energiju</t>
  </si>
  <si>
    <t>Uredski materijal i ostali materijalni rashodi</t>
  </si>
  <si>
    <t>Energija</t>
  </si>
  <si>
    <t>Materijal i dijelovi za tekuće i investicijsko održavanje</t>
  </si>
  <si>
    <t>Sitni inventar i auto gume</t>
  </si>
  <si>
    <t>Rashodi za usluge</t>
  </si>
  <si>
    <t>Usluge telefona, pošte i prijevoza</t>
  </si>
  <si>
    <t>Usluge tekućeg i investicijskog održavanja</t>
  </si>
  <si>
    <t>Komunalne usluge</t>
  </si>
  <si>
    <t>Zdravstvene i veterinarske usluge</t>
  </si>
  <si>
    <t>Računalne usluge</t>
  </si>
  <si>
    <t>Ostali nespomenuti rashodi poslovanja</t>
  </si>
  <si>
    <t>Reprezentacija</t>
  </si>
  <si>
    <t>Članarine i norme</t>
  </si>
  <si>
    <t>Financijski rashodi</t>
  </si>
  <si>
    <t>Ostali financijski rashodi</t>
  </si>
  <si>
    <t>Zatezne kamate</t>
  </si>
  <si>
    <t>Rashodi za nabavu proizvedene dugotrajne imovine</t>
  </si>
  <si>
    <t>Postrojenja i oprema</t>
  </si>
  <si>
    <t>IZVJEŠTAJ O PRIHODIMA I RASHODIMA PREMA IZVORIMA FINANCIRANJA</t>
  </si>
  <si>
    <t>Prihodi i rashodi</t>
  </si>
  <si>
    <t>Opći prihodi i primici</t>
  </si>
  <si>
    <t>11</t>
  </si>
  <si>
    <t>11 Opći prihodi i primici</t>
  </si>
  <si>
    <t>UKUPNO RASHODI</t>
  </si>
  <si>
    <t>IZVJEŠTAJ O RASHODIMA PREMA FUNKCIJSKOJ KLASIFIKACIJI</t>
  </si>
  <si>
    <t>01</t>
  </si>
  <si>
    <t>Opće javne usluge</t>
  </si>
  <si>
    <t>011</t>
  </si>
  <si>
    <t>Izvršna i zakonodavna tijela, financijski i fiskalni poslovi</t>
  </si>
  <si>
    <t>IZVJEŠTAJ RAČUNA FINANCIRANJA PREMA EKONOMSKOJ KLASIFIKACIJI</t>
  </si>
  <si>
    <t>IZVJEŠTAJ RAČUNA FINANCIRANJA PREMA IZVORIMA FINANCIRANJA</t>
  </si>
  <si>
    <t>II. POSEBNI DIO</t>
  </si>
  <si>
    <t>IZVJEŠTAJ PO PROGRAMSKOJ KLASIFIKACIJI</t>
  </si>
  <si>
    <t>02044</t>
  </si>
  <si>
    <t>Ured Vlade Republike Hrvatske za unutarnju reviziju</t>
  </si>
  <si>
    <t>POLITIČKI SUSTAV</t>
  </si>
  <si>
    <t>PRUŽANJE PODRŠKE RADU VLADE REPUBLIKE HRVATSKE</t>
  </si>
  <si>
    <t>ADMINISTRACIJA I UPRAVLJANJE</t>
  </si>
  <si>
    <t>A687000</t>
  </si>
  <si>
    <t>31</t>
  </si>
  <si>
    <t>3111</t>
  </si>
  <si>
    <t>3113</t>
  </si>
  <si>
    <t>3121</t>
  </si>
  <si>
    <t>3132</t>
  </si>
  <si>
    <t>32</t>
  </si>
  <si>
    <t>3211</t>
  </si>
  <si>
    <t>3212</t>
  </si>
  <si>
    <t>3213</t>
  </si>
  <si>
    <t>3221</t>
  </si>
  <si>
    <t>3223</t>
  </si>
  <si>
    <t>3224</t>
  </si>
  <si>
    <t>3225</t>
  </si>
  <si>
    <t>3231</t>
  </si>
  <si>
    <t>3232</t>
  </si>
  <si>
    <t>3234</t>
  </si>
  <si>
    <t>3236</t>
  </si>
  <si>
    <t>3238</t>
  </si>
  <si>
    <t>3293</t>
  </si>
  <si>
    <t>3294</t>
  </si>
  <si>
    <t>34</t>
  </si>
  <si>
    <t>3433</t>
  </si>
  <si>
    <t>42</t>
  </si>
  <si>
    <t>K687003</t>
  </si>
  <si>
    <t>Opći prihodi i primi</t>
  </si>
  <si>
    <t>INFORMATIZACIJA UREDA VLADE REPUBLIKE HRVATSKE ZA UNUTARNJU REVIZIJU</t>
  </si>
  <si>
    <t>Prihodi od nadležnog proračuna za financiranje                 izdataka</t>
  </si>
  <si>
    <t>Uredska oprema i namještaj</t>
  </si>
  <si>
    <t xml:space="preserve">OSTVARENJE/ IZVRŠENJE 
1.-6.2022. </t>
  </si>
  <si>
    <t xml:space="preserve">OSTVARENJE/ IZVRŠENJE 
1.-6.2023. </t>
  </si>
  <si>
    <t xml:space="preserve"> IZVRŠENJE 
1.-6.2022. </t>
  </si>
  <si>
    <t xml:space="preserve"> IZVRŠENJE 
1.-6.2023. </t>
  </si>
  <si>
    <t>5=4/3*100</t>
  </si>
  <si>
    <t xml:space="preserve"> REBALANS 2023.*</t>
  </si>
  <si>
    <t>REBALANS 2023.*</t>
  </si>
  <si>
    <t xml:space="preserve"> PREGLED DANIH  JAMSTAVA OD 01.01.2023. - 30.06.2023. GODINE</t>
  </si>
  <si>
    <t>Red.
Broj</t>
  </si>
  <si>
    <t xml:space="preserve">Odluka Vlade RH </t>
  </si>
  <si>
    <t>Riznični broj jamstva</t>
  </si>
  <si>
    <t>Datum izdavanja 
jamstva</t>
  </si>
  <si>
    <t>Korisnik jamstva</t>
  </si>
  <si>
    <t>Tražitelj jamstva / dužnik</t>
  </si>
  <si>
    <t>Valuta</t>
  </si>
  <si>
    <t>Iznos jamstva</t>
  </si>
  <si>
    <t>Krajnji rok dospijeća</t>
  </si>
  <si>
    <t>Datum</t>
  </si>
  <si>
    <t>Klasa, Ur. broj</t>
  </si>
  <si>
    <t>Namjena kredita</t>
  </si>
  <si>
    <t xml:space="preserve">UKUPNO DANA JAMSTVA </t>
  </si>
  <si>
    <t>Pregled izvršenih plaćanja po protestiranim jamstvima 01.01.2023. - 30.06.2023.</t>
  </si>
  <si>
    <t>Plaćanje</t>
  </si>
  <si>
    <t>R.
 br.</t>
  </si>
  <si>
    <t>Datum plaćanja</t>
  </si>
  <si>
    <t>Korisnik 
jamstva</t>
  </si>
  <si>
    <t>Val</t>
  </si>
  <si>
    <t>Glavnica</t>
  </si>
  <si>
    <t>Kamata</t>
  </si>
  <si>
    <t>Ostalo</t>
  </si>
  <si>
    <t>Ukupno</t>
  </si>
  <si>
    <t>Promet</t>
  </si>
  <si>
    <t xml:space="preserve"> SVEUKUPNO PLAĆENO PO JAMSTVIMA 01.01.-30.06.2023.</t>
  </si>
  <si>
    <t xml:space="preserve">Pregled zaduživanja koje je ugovorio ili preuzeo proračunski korisnik državnog proračuna u razdoblju od 01.01.2023. - 30.06.2023. </t>
  </si>
  <si>
    <t>Redni broj</t>
  </si>
  <si>
    <t>Naziv proračunskog korisnika/Glava/RKP</t>
  </si>
  <si>
    <t>Datum sklapanja ugovora</t>
  </si>
  <si>
    <t>Vrsta instrumenta*</t>
  </si>
  <si>
    <t>Naziv</t>
  </si>
  <si>
    <t>Kreditor</t>
  </si>
  <si>
    <t>Visina odobrenog kredita</t>
  </si>
  <si>
    <t>Kamatna stopa</t>
  </si>
  <si>
    <t xml:space="preserve">Datum posljednje otplate </t>
  </si>
  <si>
    <t>Povučena sredstva u
1. - 6. 2023. godini 
(u eurima)</t>
  </si>
  <si>
    <t xml:space="preserve">Ukupno povučena sredstva stanje na dan  30.06.2023. 
(u eurima) </t>
  </si>
  <si>
    <t>*  dugoročni zajam/kredit</t>
  </si>
  <si>
    <t>02044 Ured Vlade Republike Hrvatske za unutarnju reviziju</t>
  </si>
</sst>
</file>

<file path=xl/styles.xml><?xml version="1.0" encoding="utf-8"?>
<styleSheet xmlns="http://schemas.openxmlformats.org/spreadsheetml/2006/main">
  <numFmts count="3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- &quot;@"/>
    <numFmt numFmtId="173" formatCode="&quot;+ &quot;@"/>
    <numFmt numFmtId="174" formatCode="#,##0;\-\ #,##0"/>
    <numFmt numFmtId="175" formatCode="#,##0.00;\-\ #,##0.00"/>
    <numFmt numFmtId="176" formatCode="#.##0"/>
    <numFmt numFmtId="177" formatCode="&quot;X&quot;"/>
    <numFmt numFmtId="178" formatCode="#,##0\ &quot;EUR&quot;"/>
    <numFmt numFmtId="179" formatCode="#,##0\ &quot;EUR&quot;;\-\ #,##0\ &quot;EUR&quot;"/>
    <numFmt numFmtId="180" formatCode="#,##0.0"/>
    <numFmt numFmtId="181" formatCode="&quot;Da&quot;;&quot;Da&quot;;&quot;Ne&quot;"/>
    <numFmt numFmtId="182" formatCode="&quot;True&quot;;&quot;True&quot;;&quot;False&quot;"/>
    <numFmt numFmtId="183" formatCode="&quot;Uključeno&quot;;&quot;Uključeno&quot;;&quot;Isključeno&quot;"/>
    <numFmt numFmtId="184" formatCode="[$¥€-2]\ #,##0.00_);[Red]\([$€-2]\ #,##0.00\)"/>
    <numFmt numFmtId="185" formatCode="#,##0.00\ &quot;kn&quot;"/>
    <numFmt numFmtId="186" formatCode="#,##0.00\ _k_n"/>
    <numFmt numFmtId="187" formatCode="_(* #,##0.00_);_(* \(#,##0.00\);_(* &quot;-&quot;??_);_(@_)"/>
    <numFmt numFmtId="188" formatCode="d/m/yyyy/;@"/>
    <numFmt numFmtId="189" formatCode="#,##0.00\ [$EUR]"/>
    <numFmt numFmtId="190" formatCode="[$HRK]\ #,##0.00;\-[$HRK]\ #,##0.00"/>
  </numFmts>
  <fonts count="74">
    <font>
      <sz val="8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10"/>
      <name val="Arial"/>
      <family val="2"/>
    </font>
    <font>
      <sz val="8"/>
      <name val="0"/>
      <family val="0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i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4"/>
      <name val="Arial"/>
      <family val="2"/>
    </font>
    <font>
      <b/>
      <sz val="10"/>
      <name val="Times New Roman CE"/>
      <family val="1"/>
    </font>
    <font>
      <sz val="10"/>
      <name val="Times New Roman CE"/>
      <family val="1"/>
    </font>
    <font>
      <b/>
      <sz val="14"/>
      <color indexed="8"/>
      <name val="Times New Roman CE"/>
      <family val="1"/>
    </font>
    <font>
      <b/>
      <sz val="12"/>
      <name val="Times New Roman CE"/>
      <family val="1"/>
    </font>
    <font>
      <sz val="12"/>
      <name val="Arial"/>
      <family val="2"/>
    </font>
    <font>
      <sz val="12"/>
      <name val="Times New Roman CE"/>
      <family val="1"/>
    </font>
    <font>
      <sz val="12"/>
      <color indexed="8"/>
      <name val="Times New Roman CE"/>
      <family val="1"/>
    </font>
    <font>
      <b/>
      <i/>
      <sz val="16"/>
      <name val="Times New Roman"/>
      <family val="1"/>
    </font>
    <font>
      <b/>
      <i/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9"/>
      <name val="Arial"/>
      <family val="2"/>
    </font>
    <font>
      <i/>
      <sz val="10"/>
      <color indexed="18"/>
      <name val="Arial"/>
      <family val="2"/>
    </font>
    <font>
      <sz val="11"/>
      <color indexed="14"/>
      <name val="Times New Roman"/>
      <family val="1"/>
    </font>
    <font>
      <b/>
      <sz val="11"/>
      <color indexed="14"/>
      <name val="Times New Roman"/>
      <family val="1"/>
    </font>
    <font>
      <sz val="14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rgb="FF7F7F7F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sz val="8"/>
      <color rgb="FFFF0000"/>
      <name val="Arial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</fonts>
  <fills count="70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61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7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/>
      <right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/>
      <right/>
      <top/>
      <bottom style="thin"/>
    </border>
    <border>
      <left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medium"/>
      <right style="medium"/>
      <top style="thick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ck"/>
    </border>
    <border>
      <left style="thin"/>
      <right style="medium"/>
      <top style="medium"/>
      <bottom style="thick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double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 style="medium"/>
      <right style="thin"/>
      <top style="thick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ck"/>
      <bottom>
        <color indexed="63"/>
      </bottom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</borders>
  <cellStyleXfs count="223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10" fillId="26" borderId="0" applyNumberFormat="0" applyBorder="0" applyAlignment="0" applyProtection="0"/>
    <xf numFmtId="0" fontId="10" fillId="34" borderId="0" applyNumberFormat="0" applyBorder="0" applyAlignment="0" applyProtection="0"/>
    <xf numFmtId="0" fontId="9" fillId="27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2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0" fillId="38" borderId="1" applyNumberFormat="0" applyFont="0" applyAlignment="0" applyProtection="0"/>
    <xf numFmtId="0" fontId="12" fillId="41" borderId="1" applyNumberFormat="0" applyAlignment="0" applyProtection="0"/>
    <xf numFmtId="0" fontId="12" fillId="41" borderId="1" applyNumberFormat="0" applyAlignment="0" applyProtection="0"/>
    <xf numFmtId="0" fontId="13" fillId="33" borderId="2" applyNumberFormat="0" applyAlignment="0" applyProtection="0"/>
    <xf numFmtId="0" fontId="13" fillId="3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31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6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39" borderId="1" applyNumberFormat="0" applyAlignment="0" applyProtection="0"/>
    <xf numFmtId="0" fontId="18" fillId="39" borderId="1" applyNumberFormat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24" borderId="0" applyNumberFormat="0" applyBorder="0" applyAlignment="0" applyProtection="0"/>
    <xf numFmtId="0" fontId="9" fillId="37" borderId="0" applyNumberFormat="0" applyBorder="0" applyAlignment="0" applyProtection="0"/>
    <xf numFmtId="0" fontId="20" fillId="41" borderId="6" applyNumberFormat="0" applyAlignment="0" applyProtection="0"/>
    <xf numFmtId="0" fontId="12" fillId="41" borderId="1" applyNumberFormat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1" fillId="38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0" fillId="2" borderId="0">
      <alignment/>
      <protection/>
    </xf>
    <xf numFmtId="0" fontId="0" fillId="2" borderId="0">
      <alignment/>
      <protection/>
    </xf>
    <xf numFmtId="0" fontId="69" fillId="0" borderId="0">
      <alignment/>
      <protection/>
    </xf>
    <xf numFmtId="0" fontId="1" fillId="0" borderId="0">
      <alignment/>
      <protection/>
    </xf>
    <xf numFmtId="0" fontId="0" fillId="2" borderId="0">
      <alignment/>
      <protection/>
    </xf>
    <xf numFmtId="0" fontId="69" fillId="0" borderId="0">
      <alignment/>
      <protection/>
    </xf>
    <xf numFmtId="0" fontId="0" fillId="38" borderId="1" applyNumberFormat="0" applyFont="0" applyAlignment="0" applyProtection="0"/>
    <xf numFmtId="0" fontId="0" fillId="38" borderId="1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0" fillId="41" borderId="6" applyNumberFormat="0" applyAlignment="0" applyProtection="0"/>
    <xf numFmtId="0" fontId="20" fillId="41" borderId="6" applyNumberFormat="0" applyAlignment="0" applyProtection="0"/>
    <xf numFmtId="9" fontId="1" fillId="0" borderId="0" applyFont="0" applyFill="0" applyBorder="0" applyAlignment="0" applyProtection="0"/>
    <xf numFmtId="0" fontId="19" fillId="0" borderId="7" applyNumberFormat="0" applyFill="0" applyAlignment="0" applyProtection="0"/>
    <xf numFmtId="0" fontId="13" fillId="33" borderId="2" applyNumberFormat="0" applyAlignment="0" applyProtection="0"/>
    <xf numFmtId="4" fontId="0" fillId="45" borderId="1" applyNumberFormat="0" applyProtection="0">
      <alignment vertical="center"/>
    </xf>
    <xf numFmtId="4" fontId="23" fillId="45" borderId="1" applyNumberFormat="0" applyProtection="0">
      <alignment vertical="center"/>
    </xf>
    <xf numFmtId="4" fontId="0" fillId="45" borderId="1" applyNumberFormat="0" applyProtection="0">
      <alignment horizontal="left" vertical="center" indent="1"/>
    </xf>
    <xf numFmtId="4" fontId="0" fillId="45" borderId="1" applyNumberFormat="0" applyProtection="0">
      <alignment horizontal="left" vertical="center" indent="1"/>
    </xf>
    <xf numFmtId="0" fontId="6" fillId="45" borderId="8" applyNumberFormat="0" applyProtection="0">
      <alignment horizontal="left" vertical="top" indent="1"/>
    </xf>
    <xf numFmtId="4" fontId="0" fillId="46" borderId="1" applyNumberFormat="0" applyProtection="0">
      <alignment horizontal="left" vertical="center" indent="1"/>
    </xf>
    <xf numFmtId="4" fontId="0" fillId="46" borderId="1" applyNumberFormat="0" applyProtection="0">
      <alignment horizontal="left" vertical="center" indent="1"/>
    </xf>
    <xf numFmtId="4" fontId="0" fillId="47" borderId="1" applyNumberFormat="0" applyProtection="0">
      <alignment horizontal="right" vertical="center"/>
    </xf>
    <xf numFmtId="4" fontId="0" fillId="48" borderId="1" applyNumberFormat="0" applyProtection="0">
      <alignment horizontal="right" vertical="center"/>
    </xf>
    <xf numFmtId="4" fontId="0" fillId="49" borderId="9" applyNumberFormat="0" applyProtection="0">
      <alignment horizontal="right" vertical="center"/>
    </xf>
    <xf numFmtId="4" fontId="0" fillId="50" borderId="1" applyNumberFormat="0" applyProtection="0">
      <alignment horizontal="right" vertical="center"/>
    </xf>
    <xf numFmtId="4" fontId="0" fillId="51" borderId="1" applyNumberFormat="0" applyProtection="0">
      <alignment horizontal="right" vertical="center"/>
    </xf>
    <xf numFmtId="4" fontId="0" fillId="52" borderId="1" applyNumberFormat="0" applyProtection="0">
      <alignment horizontal="right" vertical="center"/>
    </xf>
    <xf numFmtId="4" fontId="0" fillId="53" borderId="1" applyNumberFormat="0" applyProtection="0">
      <alignment horizontal="right" vertical="center"/>
    </xf>
    <xf numFmtId="4" fontId="0" fillId="54" borderId="1" applyNumberFormat="0" applyProtection="0">
      <alignment horizontal="right" vertical="center"/>
    </xf>
    <xf numFmtId="4" fontId="0" fillId="55" borderId="1" applyNumberFormat="0" applyProtection="0">
      <alignment horizontal="right" vertical="center"/>
    </xf>
    <xf numFmtId="4" fontId="0" fillId="56" borderId="9" applyNumberFormat="0" applyProtection="0">
      <alignment horizontal="left" vertical="center" indent="1"/>
    </xf>
    <xf numFmtId="4" fontId="0" fillId="56" borderId="9" applyNumberFormat="0" applyProtection="0">
      <alignment horizontal="left" vertical="center" indent="1"/>
    </xf>
    <xf numFmtId="4" fontId="1" fillId="57" borderId="9" applyNumberFormat="0" applyProtection="0">
      <alignment horizontal="left" vertical="center" indent="1"/>
    </xf>
    <xf numFmtId="4" fontId="1" fillId="57" borderId="9" applyNumberFormat="0" applyProtection="0">
      <alignment horizontal="left" vertical="center" indent="1"/>
    </xf>
    <xf numFmtId="4" fontId="1" fillId="57" borderId="9" applyNumberFormat="0" applyProtection="0">
      <alignment horizontal="left" vertical="center" indent="1"/>
    </xf>
    <xf numFmtId="4" fontId="1" fillId="57" borderId="9" applyNumberFormat="0" applyProtection="0">
      <alignment horizontal="left" vertical="center" indent="1"/>
    </xf>
    <xf numFmtId="4" fontId="0" fillId="58" borderId="1" applyNumberFormat="0" applyProtection="0">
      <alignment horizontal="right" vertical="center"/>
    </xf>
    <xf numFmtId="4" fontId="0" fillId="59" borderId="9" applyNumberFormat="0" applyProtection="0">
      <alignment horizontal="left" vertical="center" indent="1"/>
    </xf>
    <xf numFmtId="4" fontId="0" fillId="59" borderId="9" applyNumberFormat="0" applyProtection="0">
      <alignment horizontal="left" vertical="center" indent="1"/>
    </xf>
    <xf numFmtId="4" fontId="0" fillId="58" borderId="9" applyNumberFormat="0" applyProtection="0">
      <alignment horizontal="left" vertical="center" indent="1"/>
    </xf>
    <xf numFmtId="4" fontId="0" fillId="58" borderId="9" applyNumberFormat="0" applyProtection="0">
      <alignment horizontal="left" vertical="center" indent="1"/>
    </xf>
    <xf numFmtId="0" fontId="0" fillId="60" borderId="1" applyNumberFormat="0" applyProtection="0">
      <alignment horizontal="left" vertical="center" indent="1"/>
    </xf>
    <xf numFmtId="0" fontId="0" fillId="60" borderId="1" applyNumberFormat="0" applyProtection="0">
      <alignment horizontal="left" vertical="center" indent="1"/>
    </xf>
    <xf numFmtId="0" fontId="0" fillId="57" borderId="8" applyNumberFormat="0" applyProtection="0">
      <alignment horizontal="left" vertical="top" indent="1"/>
    </xf>
    <xf numFmtId="0" fontId="0" fillId="61" borderId="1" applyNumberFormat="0" applyProtection="0">
      <alignment horizontal="left" vertical="center" indent="1"/>
    </xf>
    <xf numFmtId="0" fontId="0" fillId="61" borderId="1" applyNumberFormat="0" applyProtection="0">
      <alignment horizontal="left" vertical="center" indent="1"/>
    </xf>
    <xf numFmtId="0" fontId="0" fillId="58" borderId="8" applyNumberFormat="0" applyProtection="0">
      <alignment horizontal="left" vertical="top" indent="1"/>
    </xf>
    <xf numFmtId="0" fontId="0" fillId="62" borderId="1" applyNumberFormat="0" applyProtection="0">
      <alignment horizontal="left" vertical="center" indent="1"/>
    </xf>
    <xf numFmtId="0" fontId="0" fillId="62" borderId="1" applyNumberFormat="0" applyProtection="0">
      <alignment horizontal="left" vertical="center" indent="1"/>
    </xf>
    <xf numFmtId="0" fontId="0" fillId="62" borderId="8" applyNumberFormat="0" applyProtection="0">
      <alignment horizontal="left" vertical="top" indent="1"/>
    </xf>
    <xf numFmtId="0" fontId="0" fillId="59" borderId="1" applyNumberFormat="0" applyProtection="0">
      <alignment horizontal="left" vertical="center" indent="1"/>
    </xf>
    <xf numFmtId="0" fontId="0" fillId="59" borderId="1" applyNumberFormat="0" applyProtection="0">
      <alignment horizontal="left" vertical="center" indent="1"/>
    </xf>
    <xf numFmtId="0" fontId="0" fillId="59" borderId="8" applyNumberFormat="0" applyProtection="0">
      <alignment horizontal="left" vertical="top" indent="1"/>
    </xf>
    <xf numFmtId="0" fontId="0" fillId="63" borderId="10" applyNumberFormat="0">
      <alignment/>
      <protection locked="0"/>
    </xf>
    <xf numFmtId="0" fontId="4" fillId="57" borderId="11" applyBorder="0">
      <alignment/>
      <protection/>
    </xf>
    <xf numFmtId="4" fontId="5" fillId="64" borderId="8" applyNumberFormat="0" applyProtection="0">
      <alignment vertical="center"/>
    </xf>
    <xf numFmtId="4" fontId="25" fillId="0" borderId="12" applyNumberFormat="0" applyProtection="0">
      <alignment vertical="center"/>
    </xf>
    <xf numFmtId="4" fontId="23" fillId="64" borderId="13" applyNumberFormat="0" applyProtection="0">
      <alignment vertical="center"/>
    </xf>
    <xf numFmtId="4" fontId="5" fillId="60" borderId="8" applyNumberFormat="0" applyProtection="0">
      <alignment horizontal="left" vertical="center" indent="1"/>
    </xf>
    <xf numFmtId="0" fontId="5" fillId="64" borderId="8" applyNumberFormat="0" applyProtection="0">
      <alignment horizontal="left" vertical="top" indent="1"/>
    </xf>
    <xf numFmtId="4" fontId="0" fillId="0" borderId="1" applyNumberFormat="0" applyProtection="0">
      <alignment horizontal="right" vertical="center"/>
    </xf>
    <xf numFmtId="4" fontId="23" fillId="63" borderId="1" applyNumberFormat="0" applyProtection="0">
      <alignment horizontal="right" vertical="center"/>
    </xf>
    <xf numFmtId="4" fontId="0" fillId="46" borderId="1" applyNumberFormat="0" applyProtection="0">
      <alignment horizontal="left" vertical="center" indent="1"/>
    </xf>
    <xf numFmtId="4" fontId="0" fillId="46" borderId="1" applyNumberFormat="0" applyProtection="0">
      <alignment horizontal="left" vertical="center" indent="1"/>
    </xf>
    <xf numFmtId="0" fontId="5" fillId="58" borderId="8" applyNumberFormat="0" applyProtection="0">
      <alignment horizontal="left" vertical="top" indent="1"/>
    </xf>
    <xf numFmtId="4" fontId="7" fillId="65" borderId="9" applyNumberFormat="0" applyProtection="0">
      <alignment horizontal="left" vertical="center" indent="1"/>
    </xf>
    <xf numFmtId="4" fontId="7" fillId="65" borderId="9" applyNumberFormat="0" applyProtection="0">
      <alignment horizontal="left" vertical="center" indent="1"/>
    </xf>
    <xf numFmtId="0" fontId="25" fillId="0" borderId="12">
      <alignment/>
      <protection/>
    </xf>
    <xf numFmtId="0" fontId="0" fillId="66" borderId="13">
      <alignment/>
      <protection/>
    </xf>
    <xf numFmtId="4" fontId="8" fillId="63" borderId="1" applyNumberFormat="0" applyProtection="0">
      <alignment horizontal="right" vertical="center"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8" fillId="39" borderId="1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87" fontId="1" fillId="0" borderId="0" applyFont="0" applyFill="0" applyBorder="0" applyAlignment="0" applyProtection="0"/>
  </cellStyleXfs>
  <cellXfs count="387">
    <xf numFmtId="0" fontId="0" fillId="2" borderId="0" xfId="0" applyAlignment="1">
      <alignment/>
    </xf>
    <xf numFmtId="0" fontId="24" fillId="67" borderId="0" xfId="0" applyFont="1" applyFill="1" applyAlignment="1">
      <alignment/>
    </xf>
    <xf numFmtId="0" fontId="0" fillId="2" borderId="0" xfId="0" applyFont="1" applyAlignment="1">
      <alignment/>
    </xf>
    <xf numFmtId="0" fontId="0" fillId="63" borderId="15" xfId="0" applyFill="1" applyBorder="1" applyAlignment="1">
      <alignment/>
    </xf>
    <xf numFmtId="3" fontId="0" fillId="0" borderId="1" xfId="203" applyNumberFormat="1">
      <alignment horizontal="right" vertical="center"/>
    </xf>
    <xf numFmtId="0" fontId="0" fillId="60" borderId="1" xfId="184" applyAlignment="1" quotePrefix="1">
      <alignment horizontal="left" vertical="center" indent="2"/>
    </xf>
    <xf numFmtId="0" fontId="0" fillId="60" borderId="1" xfId="184" quotePrefix="1">
      <alignment horizontal="left" vertical="center" indent="1"/>
    </xf>
    <xf numFmtId="0" fontId="0" fillId="59" borderId="1" xfId="193" applyAlignment="1" quotePrefix="1">
      <alignment horizontal="left" vertical="center" indent="5"/>
    </xf>
    <xf numFmtId="0" fontId="0" fillId="57" borderId="8" xfId="186" applyAlignment="1" quotePrefix="1">
      <alignment horizontal="left" vertical="top" wrapText="1" indent="1"/>
    </xf>
    <xf numFmtId="3" fontId="24" fillId="2" borderId="13" xfId="147" applyNumberFormat="1" applyFont="1" applyFill="1" applyBorder="1" applyAlignment="1">
      <alignment vertical="center"/>
      <protection/>
    </xf>
    <xf numFmtId="0" fontId="0" fillId="62" borderId="1" xfId="190" applyAlignment="1" quotePrefix="1">
      <alignment horizontal="left" vertical="center" indent="4"/>
    </xf>
    <xf numFmtId="0" fontId="0" fillId="61" borderId="1" xfId="187" applyAlignment="1" quotePrefix="1">
      <alignment horizontal="left" vertical="center" indent="3"/>
    </xf>
    <xf numFmtId="4" fontId="24" fillId="2" borderId="13" xfId="147" applyNumberFormat="1" applyFont="1" applyFill="1" applyBorder="1" applyAlignment="1">
      <alignment vertical="center" wrapText="1"/>
      <protection/>
    </xf>
    <xf numFmtId="0" fontId="0" fillId="59" borderId="1" xfId="193" quotePrefix="1">
      <alignment horizontal="left" vertical="center" indent="1"/>
    </xf>
    <xf numFmtId="0" fontId="0" fillId="61" borderId="1" xfId="187" quotePrefix="1">
      <alignment horizontal="left" vertical="center" indent="1"/>
    </xf>
    <xf numFmtId="4" fontId="0" fillId="0" borderId="1" xfId="203" applyNumberFormat="1">
      <alignment horizontal="right" vertical="center"/>
    </xf>
    <xf numFmtId="3" fontId="24" fillId="2" borderId="13" xfId="147" applyNumberFormat="1" applyFont="1" applyFill="1" applyBorder="1" applyAlignment="1">
      <alignment vertical="center" wrapText="1"/>
      <protection/>
    </xf>
    <xf numFmtId="0" fontId="0" fillId="62" borderId="1" xfId="190" quotePrefix="1">
      <alignment horizontal="left" vertical="center" indent="1"/>
    </xf>
    <xf numFmtId="4" fontId="24" fillId="2" borderId="13" xfId="147" applyNumberFormat="1" applyFont="1" applyFill="1" applyBorder="1" applyAlignment="1">
      <alignment vertical="center"/>
      <protection/>
    </xf>
    <xf numFmtId="0" fontId="0" fillId="0" borderId="0" xfId="0" applyFill="1" applyAlignment="1">
      <alignment/>
    </xf>
    <xf numFmtId="4" fontId="24" fillId="0" borderId="13" xfId="147" applyNumberFormat="1" applyFont="1" applyFill="1" applyBorder="1" applyAlignment="1">
      <alignment vertical="center" wrapText="1"/>
      <protection/>
    </xf>
    <xf numFmtId="178" fontId="0" fillId="0" borderId="1" xfId="203" applyNumberFormat="1">
      <alignment horizontal="right" vertical="center"/>
    </xf>
    <xf numFmtId="3" fontId="24" fillId="0" borderId="13" xfId="147" applyNumberFormat="1" applyFont="1" applyFill="1" applyBorder="1" applyAlignment="1">
      <alignment vertical="center" wrapText="1"/>
      <protection/>
    </xf>
    <xf numFmtId="0" fontId="24" fillId="2" borderId="16" xfId="147" applyFont="1" applyFill="1" applyBorder="1" applyAlignment="1">
      <alignment horizontal="left" vertical="center"/>
      <protection/>
    </xf>
    <xf numFmtId="0" fontId="24" fillId="2" borderId="17" xfId="147" applyFont="1" applyFill="1" applyBorder="1" applyAlignment="1">
      <alignment vertical="center"/>
      <protection/>
    </xf>
    <xf numFmtId="4" fontId="24" fillId="0" borderId="13" xfId="147" applyNumberFormat="1" applyFont="1" applyFill="1" applyBorder="1" applyAlignment="1">
      <alignment horizontal="right" vertical="center" wrapText="1"/>
      <protection/>
    </xf>
    <xf numFmtId="0" fontId="8" fillId="63" borderId="1" xfId="212" applyNumberFormat="1" quotePrefix="1">
      <alignment horizontal="right" vertical="center"/>
    </xf>
    <xf numFmtId="0" fontId="0" fillId="46" borderId="1" xfId="162" applyNumberFormat="1" quotePrefix="1">
      <alignment horizontal="left" vertical="center" indent="1"/>
    </xf>
    <xf numFmtId="0" fontId="0" fillId="58" borderId="1" xfId="179" applyNumberFormat="1" quotePrefix="1">
      <alignment horizontal="right" vertical="center"/>
    </xf>
    <xf numFmtId="0" fontId="0" fillId="0" borderId="1" xfId="203" applyNumberFormat="1">
      <alignment horizontal="right" vertical="center"/>
    </xf>
    <xf numFmtId="0" fontId="0" fillId="46" borderId="1" xfId="162" applyNumberFormat="1" applyAlignment="1" quotePrefix="1">
      <alignment horizontal="left" vertical="center" indent="1"/>
    </xf>
    <xf numFmtId="0" fontId="27" fillId="0" borderId="0" xfId="147" applyFont="1" applyFill="1" applyAlignment="1">
      <alignment horizontal="center" vertical="center" wrapText="1"/>
      <protection/>
    </xf>
    <xf numFmtId="0" fontId="28" fillId="0" borderId="0" xfId="147" applyFont="1" applyFill="1" applyAlignment="1">
      <alignment vertical="center" wrapText="1"/>
      <protection/>
    </xf>
    <xf numFmtId="4" fontId="31" fillId="60" borderId="18" xfId="162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/>
    </xf>
    <xf numFmtId="1" fontId="33" fillId="60" borderId="17" xfId="0" applyNumberFormat="1" applyFont="1" applyFill="1" applyBorder="1" applyAlignment="1">
      <alignment horizontal="center" vertical="center"/>
    </xf>
    <xf numFmtId="4" fontId="29" fillId="0" borderId="0" xfId="157" applyNumberFormat="1" applyFont="1" applyFill="1" applyBorder="1">
      <alignment vertical="center"/>
    </xf>
    <xf numFmtId="0" fontId="0" fillId="0" borderId="0" xfId="0" applyFill="1" applyBorder="1" applyAlignment="1">
      <alignment/>
    </xf>
    <xf numFmtId="4" fontId="0" fillId="68" borderId="0" xfId="162" applyFill="1" applyBorder="1" applyAlignment="1" quotePrefix="1">
      <alignment horizontal="left" vertical="center" indent="1"/>
    </xf>
    <xf numFmtId="4" fontId="0" fillId="68" borderId="0" xfId="179" applyFill="1" applyBorder="1" applyAlignment="1" quotePrefix="1">
      <alignment horizontal="center" vertical="center"/>
    </xf>
    <xf numFmtId="0" fontId="2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34" fillId="0" borderId="0" xfId="0" applyNumberFormat="1" applyFont="1" applyFill="1" applyBorder="1" applyAlignment="1">
      <alignment vertical="top" wrapText="1"/>
    </xf>
    <xf numFmtId="0" fontId="36" fillId="0" borderId="0" xfId="0" applyFont="1" applyFill="1" applyAlignment="1">
      <alignment/>
    </xf>
    <xf numFmtId="0" fontId="36" fillId="0" borderId="0" xfId="0" applyFont="1" applyFill="1" applyAlignment="1">
      <alignment horizontal="center" vertical="center"/>
    </xf>
    <xf numFmtId="4" fontId="37" fillId="0" borderId="0" xfId="157" applyNumberFormat="1" applyFont="1" applyFill="1" applyBorder="1">
      <alignment vertical="center"/>
    </xf>
    <xf numFmtId="3" fontId="37" fillId="0" borderId="0" xfId="157" applyNumberFormat="1" applyFont="1" applyFill="1" applyBorder="1">
      <alignment vertical="center"/>
    </xf>
    <xf numFmtId="0" fontId="36" fillId="0" borderId="0" xfId="0" applyFont="1" applyFill="1" applyBorder="1" applyAlignment="1">
      <alignment/>
    </xf>
    <xf numFmtId="4" fontId="38" fillId="0" borderId="0" xfId="203" applyNumberFormat="1" applyFont="1" applyFill="1" applyBorder="1">
      <alignment horizontal="right" vertical="center"/>
    </xf>
    <xf numFmtId="0" fontId="31" fillId="0" borderId="0" xfId="0" applyFont="1" applyFill="1" applyBorder="1" applyAlignment="1">
      <alignment/>
    </xf>
    <xf numFmtId="0" fontId="38" fillId="0" borderId="0" xfId="203" applyNumberFormat="1" applyFont="1" applyFill="1" applyBorder="1">
      <alignment horizontal="right" vertical="center"/>
    </xf>
    <xf numFmtId="0" fontId="32" fillId="0" borderId="0" xfId="0" applyFont="1" applyFill="1" applyAlignment="1">
      <alignment/>
    </xf>
    <xf numFmtId="0" fontId="39" fillId="0" borderId="0" xfId="0" applyFont="1" applyFill="1" applyAlignment="1">
      <alignment horizontal="center" vertical="center"/>
    </xf>
    <xf numFmtId="0" fontId="0" fillId="57" borderId="8" xfId="186" applyAlignment="1" quotePrefix="1">
      <alignment horizontal="left" vertical="center" wrapText="1" indent="1"/>
    </xf>
    <xf numFmtId="0" fontId="32" fillId="0" borderId="0" xfId="0" applyFont="1" applyFill="1" applyBorder="1" applyAlignment="1">
      <alignment/>
    </xf>
    <xf numFmtId="0" fontId="0" fillId="68" borderId="0" xfId="0" applyFill="1" applyBorder="1" applyAlignment="1">
      <alignment/>
    </xf>
    <xf numFmtId="0" fontId="32" fillId="68" borderId="0" xfId="0" applyFont="1" applyFill="1" applyBorder="1" applyAlignment="1">
      <alignment/>
    </xf>
    <xf numFmtId="4" fontId="29" fillId="0" borderId="0" xfId="157" applyNumberFormat="1" applyFont="1" applyFill="1" applyBorder="1">
      <alignment vertical="center"/>
    </xf>
    <xf numFmtId="4" fontId="0" fillId="46" borderId="19" xfId="162" applyBorder="1" applyAlignment="1" quotePrefix="1">
      <alignment horizontal="left" vertical="center" indent="1"/>
    </xf>
    <xf numFmtId="0" fontId="39" fillId="0" borderId="0" xfId="0" applyFont="1" applyFill="1" applyBorder="1" applyAlignment="1">
      <alignment horizontal="center" vertical="center"/>
    </xf>
    <xf numFmtId="0" fontId="8" fillId="68" borderId="0" xfId="212" applyNumberFormat="1" applyFill="1" applyBorder="1" quotePrefix="1">
      <alignment horizontal="right" vertical="center"/>
    </xf>
    <xf numFmtId="0" fontId="32" fillId="0" borderId="0" xfId="0" applyFont="1" applyFill="1" applyAlignment="1">
      <alignment wrapText="1"/>
    </xf>
    <xf numFmtId="4" fontId="32" fillId="0" borderId="0" xfId="0" applyNumberFormat="1" applyFont="1" applyFill="1" applyAlignment="1">
      <alignment/>
    </xf>
    <xf numFmtId="3" fontId="32" fillId="0" borderId="0" xfId="0" applyNumberFormat="1" applyFont="1" applyFill="1" applyAlignment="1">
      <alignment/>
    </xf>
    <xf numFmtId="4" fontId="28" fillId="0" borderId="0" xfId="157" applyNumberFormat="1" applyFont="1" applyFill="1" applyBorder="1">
      <alignment vertical="center"/>
    </xf>
    <xf numFmtId="0" fontId="35" fillId="0" borderId="0" xfId="203" applyNumberFormat="1" applyFont="1" applyFill="1" applyBorder="1">
      <alignment horizontal="right" vertical="center"/>
    </xf>
    <xf numFmtId="0" fontId="28" fillId="0" borderId="0" xfId="157" applyNumberFormat="1" applyFont="1" applyFill="1" applyBorder="1">
      <alignment vertical="center"/>
    </xf>
    <xf numFmtId="0" fontId="29" fillId="0" borderId="0" xfId="157" applyNumberFormat="1" applyFont="1" applyFill="1" applyBorder="1">
      <alignment vertical="center"/>
    </xf>
    <xf numFmtId="3" fontId="38" fillId="0" borderId="0" xfId="157" applyNumberFormat="1" applyFont="1" applyFill="1" applyBorder="1">
      <alignment vertical="center"/>
    </xf>
    <xf numFmtId="4" fontId="38" fillId="0" borderId="0" xfId="157" applyNumberFormat="1" applyFont="1" applyFill="1" applyBorder="1">
      <alignment vertical="center"/>
    </xf>
    <xf numFmtId="0" fontId="38" fillId="0" borderId="0" xfId="157" applyNumberFormat="1" applyFont="1" applyFill="1" applyBorder="1">
      <alignment vertical="center"/>
    </xf>
    <xf numFmtId="0" fontId="37" fillId="0" borderId="0" xfId="157" applyNumberFormat="1" applyFont="1" applyFill="1" applyBorder="1">
      <alignment vertical="center"/>
    </xf>
    <xf numFmtId="0" fontId="30" fillId="0" borderId="0" xfId="147" applyFont="1" applyFill="1" applyAlignment="1">
      <alignment vertical="center" wrapText="1"/>
      <protection/>
    </xf>
    <xf numFmtId="0" fontId="1" fillId="0" borderId="0" xfId="0" applyFont="1" applyFill="1" applyAlignment="1">
      <alignment/>
    </xf>
    <xf numFmtId="0" fontId="24" fillId="0" borderId="0" xfId="0" applyFont="1" applyFill="1" applyAlignment="1">
      <alignment horizontal="left"/>
    </xf>
    <xf numFmtId="0" fontId="1" fillId="0" borderId="0" xfId="193" applyFont="1" applyFill="1" applyBorder="1" applyAlignment="1" quotePrefix="1">
      <alignment vertical="top" wrapText="1"/>
    </xf>
    <xf numFmtId="0" fontId="27" fillId="0" borderId="0" xfId="147" applyFont="1" applyFill="1" applyAlignment="1">
      <alignment vertical="center" wrapText="1"/>
      <protection/>
    </xf>
    <xf numFmtId="0" fontId="1" fillId="0" borderId="20" xfId="0" applyFont="1" applyFill="1" applyBorder="1" applyAlignment="1">
      <alignment/>
    </xf>
    <xf numFmtId="0" fontId="24" fillId="0" borderId="2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24" fillId="0" borderId="21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right" vertical="top"/>
    </xf>
    <xf numFmtId="3" fontId="24" fillId="0" borderId="23" xfId="0" applyNumberFormat="1" applyFont="1" applyFill="1" applyBorder="1" applyAlignment="1">
      <alignment horizontal="left" vertical="top" wrapText="1"/>
    </xf>
    <xf numFmtId="4" fontId="24" fillId="0" borderId="23" xfId="162" applyFont="1" applyFill="1" applyBorder="1" applyAlignment="1" quotePrefix="1">
      <alignment vertical="center"/>
    </xf>
    <xf numFmtId="4" fontId="1" fillId="0" borderId="23" xfId="162" applyFont="1" applyFill="1" applyBorder="1" applyAlignment="1" quotePrefix="1">
      <alignment vertical="center"/>
    </xf>
    <xf numFmtId="4" fontId="1" fillId="0" borderId="23" xfId="162" applyFont="1" applyFill="1" applyBorder="1" applyAlignment="1" quotePrefix="1">
      <alignment horizontal="left" vertical="center"/>
    </xf>
    <xf numFmtId="0" fontId="1" fillId="0" borderId="24" xfId="193" applyFont="1" applyFill="1" applyBorder="1" applyAlignment="1" quotePrefix="1">
      <alignment vertical="top" wrapText="1"/>
    </xf>
    <xf numFmtId="0" fontId="1" fillId="0" borderId="0" xfId="0" applyFont="1" applyFill="1" applyBorder="1" applyAlignment="1">
      <alignment horizontal="right" vertical="top"/>
    </xf>
    <xf numFmtId="3" fontId="24" fillId="0" borderId="25" xfId="0" applyNumberFormat="1" applyFont="1" applyFill="1" applyBorder="1" applyAlignment="1">
      <alignment horizontal="center" vertical="center" wrapText="1"/>
    </xf>
    <xf numFmtId="3" fontId="24" fillId="0" borderId="25" xfId="0" applyNumberFormat="1" applyFont="1" applyFill="1" applyBorder="1" applyAlignment="1">
      <alignment vertical="top" wrapText="1"/>
    </xf>
    <xf numFmtId="0" fontId="24" fillId="0" borderId="25" xfId="0" applyFont="1" applyFill="1" applyBorder="1" applyAlignment="1">
      <alignment horizontal="left"/>
    </xf>
    <xf numFmtId="0" fontId="1" fillId="0" borderId="25" xfId="0" applyFont="1" applyFill="1" applyBorder="1" applyAlignment="1">
      <alignment/>
    </xf>
    <xf numFmtId="0" fontId="24" fillId="0" borderId="25" xfId="193" applyFont="1" applyFill="1" applyBorder="1" applyAlignment="1" quotePrefix="1">
      <alignment horizontal="left" vertical="center" wrapText="1"/>
    </xf>
    <xf numFmtId="0" fontId="1" fillId="0" borderId="25" xfId="0" applyFont="1" applyFill="1" applyBorder="1" applyAlignment="1">
      <alignment horizontal="left"/>
    </xf>
    <xf numFmtId="0" fontId="1" fillId="0" borderId="25" xfId="193" applyFont="1" applyFill="1" applyBorder="1" applyAlignment="1" quotePrefix="1">
      <alignment horizontal="left" vertical="center" wrapText="1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/>
    </xf>
    <xf numFmtId="0" fontId="1" fillId="0" borderId="26" xfId="193" applyFont="1" applyFill="1" applyBorder="1" applyAlignment="1" quotePrefix="1">
      <alignment horizontal="left" vertical="center" wrapText="1"/>
    </xf>
    <xf numFmtId="0" fontId="26" fillId="0" borderId="0" xfId="147" applyFont="1" applyFill="1" applyAlignment="1">
      <alignment vertical="center" wrapText="1"/>
      <protection/>
    </xf>
    <xf numFmtId="0" fontId="24" fillId="0" borderId="20" xfId="187" applyFont="1" applyFill="1" applyBorder="1" applyAlignment="1" quotePrefix="1">
      <alignment horizontal="left" vertical="center" wrapText="1" indent="3"/>
    </xf>
    <xf numFmtId="0" fontId="24" fillId="0" borderId="23" xfId="187" applyFont="1" applyFill="1" applyBorder="1" applyAlignment="1" quotePrefix="1">
      <alignment horizontal="left" vertical="center" wrapText="1"/>
    </xf>
    <xf numFmtId="0" fontId="1" fillId="0" borderId="21" xfId="190" applyFont="1" applyFill="1" applyBorder="1" applyAlignment="1" quotePrefix="1">
      <alignment horizontal="left" vertical="center" wrapText="1" indent="4"/>
    </xf>
    <xf numFmtId="0" fontId="1" fillId="0" borderId="24" xfId="190" applyFont="1" applyFill="1" applyBorder="1" applyAlignment="1" quotePrefix="1">
      <alignment horizontal="left" vertical="center" wrapText="1"/>
    </xf>
    <xf numFmtId="0" fontId="24" fillId="0" borderId="25" xfId="0" applyFont="1" applyFill="1" applyBorder="1" applyAlignment="1">
      <alignment/>
    </xf>
    <xf numFmtId="0" fontId="3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9" fillId="3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" fontId="24" fillId="0" borderId="25" xfId="162" applyFont="1" applyFill="1" applyBorder="1" applyAlignment="1" quotePrefix="1">
      <alignment vertical="center"/>
    </xf>
    <xf numFmtId="4" fontId="24" fillId="0" borderId="20" xfId="162" applyFont="1" applyFill="1" applyBorder="1" applyAlignment="1" quotePrefix="1">
      <alignment vertical="center"/>
    </xf>
    <xf numFmtId="0" fontId="0" fillId="0" borderId="0" xfId="0" applyFont="1" applyFill="1" applyBorder="1" applyAlignment="1">
      <alignment/>
    </xf>
    <xf numFmtId="0" fontId="24" fillId="0" borderId="20" xfId="0" applyFont="1" applyFill="1" applyBorder="1" applyAlignment="1">
      <alignment/>
    </xf>
    <xf numFmtId="4" fontId="24" fillId="0" borderId="23" xfId="162" applyFont="1" applyFill="1" applyBorder="1" applyAlignment="1" quotePrefix="1">
      <alignment horizontal="left" vertical="center" indent="1"/>
    </xf>
    <xf numFmtId="4" fontId="24" fillId="0" borderId="25" xfId="162" applyFont="1" applyFill="1" applyBorder="1" applyAlignment="1" quotePrefix="1">
      <alignment horizontal="left" vertical="center" indent="1"/>
    </xf>
    <xf numFmtId="49" fontId="1" fillId="0" borderId="0" xfId="162" applyNumberFormat="1" applyFont="1" applyFill="1" applyBorder="1" applyAlignment="1" quotePrefix="1">
      <alignment horizontal="left" vertical="center" indent="1"/>
    </xf>
    <xf numFmtId="4" fontId="1" fillId="0" borderId="23" xfId="162" applyFont="1" applyFill="1" applyBorder="1" applyAlignment="1" quotePrefix="1">
      <alignment horizontal="left" vertical="center" indent="1"/>
    </xf>
    <xf numFmtId="4" fontId="1" fillId="0" borderId="25" xfId="179" applyFont="1" applyFill="1" applyBorder="1" applyAlignment="1" quotePrefix="1">
      <alignment horizontal="center" vertical="center"/>
    </xf>
    <xf numFmtId="0" fontId="24" fillId="0" borderId="13" xfId="184" applyFont="1" applyFill="1" applyBorder="1" applyAlignment="1" quotePrefix="1">
      <alignment horizontal="left" vertical="center" wrapText="1" indent="2"/>
    </xf>
    <xf numFmtId="0" fontId="24" fillId="0" borderId="13" xfId="184" applyFont="1" applyFill="1" applyBorder="1" applyAlignment="1" quotePrefix="1">
      <alignment vertical="center" wrapText="1"/>
    </xf>
    <xf numFmtId="0" fontId="24" fillId="0" borderId="13" xfId="0" applyFont="1" applyFill="1" applyBorder="1" applyAlignment="1">
      <alignment horizontal="center" vertical="center"/>
    </xf>
    <xf numFmtId="0" fontId="24" fillId="0" borderId="13" xfId="187" applyFont="1" applyFill="1" applyBorder="1" applyAlignment="1" quotePrefix="1">
      <alignment vertical="center" wrapText="1"/>
    </xf>
    <xf numFmtId="0" fontId="24" fillId="0" borderId="13" xfId="0" applyFont="1" applyFill="1" applyBorder="1" applyAlignment="1">
      <alignment horizontal="left" vertical="center"/>
    </xf>
    <xf numFmtId="0" fontId="24" fillId="0" borderId="13" xfId="190" applyFont="1" applyFill="1" applyBorder="1" applyAlignment="1" quotePrefix="1">
      <alignment vertical="center" wrapText="1"/>
    </xf>
    <xf numFmtId="0" fontId="24" fillId="0" borderId="13" xfId="193" applyFont="1" applyFill="1" applyBorder="1" applyAlignment="1" quotePrefix="1">
      <alignment horizontal="left" vertical="center" wrapText="1" indent="5"/>
    </xf>
    <xf numFmtId="0" fontId="24" fillId="0" borderId="13" xfId="193" applyFont="1" applyFill="1" applyBorder="1" applyAlignment="1" quotePrefix="1">
      <alignment horizontal="left" vertical="center" wrapText="1"/>
    </xf>
    <xf numFmtId="0" fontId="1" fillId="0" borderId="13" xfId="193" applyFont="1" applyFill="1" applyBorder="1" applyAlignment="1" quotePrefix="1">
      <alignment horizontal="left" vertical="center" wrapText="1" indent="6"/>
    </xf>
    <xf numFmtId="0" fontId="1" fillId="0" borderId="13" xfId="193" applyFont="1" applyFill="1" applyBorder="1" applyAlignment="1" quotePrefix="1">
      <alignment horizontal="left" vertical="center" wrapText="1"/>
    </xf>
    <xf numFmtId="0" fontId="1" fillId="0" borderId="13" xfId="193" applyFont="1" applyFill="1" applyBorder="1" applyAlignment="1" quotePrefix="1">
      <alignment horizontal="left" vertical="center" wrapText="1" indent="7"/>
    </xf>
    <xf numFmtId="0" fontId="1" fillId="0" borderId="13" xfId="193" applyFont="1" applyFill="1" applyBorder="1" applyAlignment="1" quotePrefix="1">
      <alignment horizontal="left" vertical="center" wrapText="1" indent="8"/>
    </xf>
    <xf numFmtId="0" fontId="40" fillId="0" borderId="20" xfId="0" applyFont="1" applyFill="1" applyBorder="1" applyAlignment="1">
      <alignment/>
    </xf>
    <xf numFmtId="49" fontId="40" fillId="0" borderId="23" xfId="162" applyNumberFormat="1" applyFont="1" applyFill="1" applyBorder="1" applyAlignment="1" quotePrefix="1">
      <alignment horizontal="left" vertical="center" indent="1"/>
    </xf>
    <xf numFmtId="4" fontId="40" fillId="0" borderId="25" xfId="162" applyFont="1" applyFill="1" applyBorder="1" applyAlignment="1" quotePrefix="1">
      <alignment horizontal="left" vertical="center" indent="1"/>
    </xf>
    <xf numFmtId="0" fontId="40" fillId="0" borderId="21" xfId="0" applyFont="1" applyFill="1" applyBorder="1" applyAlignment="1">
      <alignment/>
    </xf>
    <xf numFmtId="49" fontId="40" fillId="0" borderId="24" xfId="162" applyNumberFormat="1" applyFont="1" applyFill="1" applyBorder="1" applyAlignment="1" quotePrefix="1">
      <alignment horizontal="left" vertical="center" indent="1"/>
    </xf>
    <xf numFmtId="4" fontId="40" fillId="0" borderId="26" xfId="162" applyFont="1" applyFill="1" applyBorder="1" applyAlignment="1" quotePrefix="1">
      <alignment horizontal="left" vertical="center" indent="1"/>
    </xf>
    <xf numFmtId="0" fontId="71" fillId="0" borderId="0" xfId="0" applyFont="1" applyFill="1" applyAlignment="1">
      <alignment/>
    </xf>
    <xf numFmtId="0" fontId="72" fillId="0" borderId="0" xfId="0" applyFont="1" applyFill="1" applyAlignment="1">
      <alignment/>
    </xf>
    <xf numFmtId="0" fontId="71" fillId="2" borderId="0" xfId="0" applyFont="1" applyAlignment="1">
      <alignment/>
    </xf>
    <xf numFmtId="0" fontId="73" fillId="0" borderId="0" xfId="147" applyFont="1" applyFill="1" applyAlignment="1">
      <alignment vertical="center" wrapText="1"/>
      <protection/>
    </xf>
    <xf numFmtId="0" fontId="72" fillId="0" borderId="0" xfId="147" applyFont="1" applyFill="1" applyAlignment="1">
      <alignment vertical="center" wrapText="1"/>
      <protection/>
    </xf>
    <xf numFmtId="0" fontId="72" fillId="0" borderId="0" xfId="0" applyFont="1" applyFill="1" applyAlignment="1">
      <alignment horizontal="center" vertical="center"/>
    </xf>
    <xf numFmtId="0" fontId="73" fillId="0" borderId="0" xfId="0" applyFont="1" applyFill="1" applyBorder="1" applyAlignment="1">
      <alignment/>
    </xf>
    <xf numFmtId="0" fontId="72" fillId="0" borderId="0" xfId="0" applyFont="1" applyFill="1" applyBorder="1" applyAlignment="1">
      <alignment/>
    </xf>
    <xf numFmtId="0" fontId="41" fillId="0" borderId="0" xfId="147" applyFont="1" applyAlignment="1">
      <alignment horizontal="center" vertical="center" wrapText="1"/>
      <protection/>
    </xf>
    <xf numFmtId="0" fontId="42" fillId="0" borderId="0" xfId="147" applyFont="1" applyAlignment="1">
      <alignment horizontal="center" vertical="center" wrapText="1"/>
      <protection/>
    </xf>
    <xf numFmtId="4" fontId="42" fillId="0" borderId="0" xfId="147" applyNumberFormat="1" applyFont="1" applyAlignment="1">
      <alignment horizontal="center" vertical="center" wrapText="1"/>
      <protection/>
    </xf>
    <xf numFmtId="3" fontId="42" fillId="0" borderId="0" xfId="147" applyNumberFormat="1" applyFont="1" applyAlignment="1">
      <alignment horizontal="center" vertical="center" wrapText="1"/>
      <protection/>
    </xf>
    <xf numFmtId="4" fontId="41" fillId="0" borderId="0" xfId="147" applyNumberFormat="1" applyFont="1" applyAlignment="1">
      <alignment horizontal="center" vertical="center" wrapText="1"/>
      <protection/>
    </xf>
    <xf numFmtId="3" fontId="41" fillId="0" borderId="0" xfId="147" applyNumberFormat="1" applyFont="1" applyAlignment="1">
      <alignment horizontal="center" vertical="center" wrapText="1"/>
      <protection/>
    </xf>
    <xf numFmtId="4" fontId="42" fillId="0" borderId="22" xfId="147" applyNumberFormat="1" applyFont="1" applyBorder="1" applyAlignment="1">
      <alignment horizontal="center" vertical="center" wrapText="1"/>
      <protection/>
    </xf>
    <xf numFmtId="3" fontId="43" fillId="0" borderId="22" xfId="147" applyNumberFormat="1" applyFont="1" applyBorder="1" applyAlignment="1">
      <alignment horizontal="center" vertical="center"/>
      <protection/>
    </xf>
    <xf numFmtId="4" fontId="44" fillId="0" borderId="22" xfId="147" applyNumberFormat="1" applyFont="1" applyBorder="1" applyAlignment="1">
      <alignment horizontal="right" vertical="center"/>
      <protection/>
    </xf>
    <xf numFmtId="4" fontId="24" fillId="0" borderId="13" xfId="147" applyNumberFormat="1" applyFont="1" applyBorder="1" applyAlignment="1" quotePrefix="1">
      <alignment horizontal="center" vertical="center" wrapText="1"/>
      <protection/>
    </xf>
    <xf numFmtId="3" fontId="24" fillId="0" borderId="13" xfId="147" applyNumberFormat="1" applyFont="1" applyBorder="1" applyAlignment="1" quotePrefix="1">
      <alignment horizontal="center" vertical="center" wrapText="1"/>
      <protection/>
    </xf>
    <xf numFmtId="3" fontId="4" fillId="63" borderId="13" xfId="147" applyNumberFormat="1" applyFont="1" applyFill="1" applyBorder="1" applyAlignment="1">
      <alignment horizontal="center" vertical="center" wrapText="1"/>
      <protection/>
    </xf>
    <xf numFmtId="4" fontId="4" fillId="63" borderId="13" xfId="147" applyNumberFormat="1" applyFont="1" applyFill="1" applyBorder="1" applyAlignment="1">
      <alignment horizontal="center" vertical="center" wrapText="1"/>
      <protection/>
    </xf>
    <xf numFmtId="4" fontId="24" fillId="2" borderId="13" xfId="147" applyNumberFormat="1" applyFont="1" applyFill="1" applyBorder="1" applyAlignment="1">
      <alignment horizontal="right"/>
      <protection/>
    </xf>
    <xf numFmtId="4" fontId="24" fillId="0" borderId="13" xfId="147" applyNumberFormat="1" applyFont="1" applyBorder="1" applyAlignment="1">
      <alignment horizontal="right"/>
      <protection/>
    </xf>
    <xf numFmtId="0" fontId="45" fillId="0" borderId="0" xfId="147" applyFont="1" applyAlignment="1">
      <alignment horizontal="center" vertical="center" wrapText="1"/>
      <protection/>
    </xf>
    <xf numFmtId="4" fontId="45" fillId="0" borderId="0" xfId="147" applyNumberFormat="1" applyFont="1" applyAlignment="1">
      <alignment horizontal="center" vertical="center" wrapText="1"/>
      <protection/>
    </xf>
    <xf numFmtId="3" fontId="45" fillId="0" borderId="0" xfId="147" applyNumberFormat="1" applyFont="1" applyAlignment="1">
      <alignment horizontal="center" vertical="center" wrapText="1"/>
      <protection/>
    </xf>
    <xf numFmtId="4" fontId="1" fillId="0" borderId="0" xfId="147" applyNumberFormat="1" applyFont="1">
      <alignment/>
      <protection/>
    </xf>
    <xf numFmtId="3" fontId="24" fillId="63" borderId="13" xfId="147" applyNumberFormat="1" applyFont="1" applyFill="1" applyBorder="1" applyAlignment="1">
      <alignment horizontal="center" vertical="center" wrapText="1"/>
      <protection/>
    </xf>
    <xf numFmtId="4" fontId="24" fillId="63" borderId="13" xfId="147" applyNumberFormat="1" applyFont="1" applyFill="1" applyBorder="1" applyAlignment="1">
      <alignment horizontal="center" vertical="center" wrapText="1"/>
      <protection/>
    </xf>
    <xf numFmtId="4" fontId="24" fillId="0" borderId="13" xfId="147" applyNumberFormat="1" applyFont="1" applyBorder="1" applyAlignment="1">
      <alignment horizontal="right" vertical="center"/>
      <protection/>
    </xf>
    <xf numFmtId="4" fontId="24" fillId="2" borderId="13" xfId="147" applyNumberFormat="1" applyFont="1" applyFill="1" applyBorder="1" applyAlignment="1">
      <alignment horizontal="right" vertical="center" wrapText="1"/>
      <protection/>
    </xf>
    <xf numFmtId="0" fontId="36" fillId="0" borderId="0" xfId="147" applyFont="1" applyAlignment="1">
      <alignment horizontal="center" vertical="center" wrapText="1"/>
      <protection/>
    </xf>
    <xf numFmtId="4" fontId="36" fillId="0" borderId="0" xfId="147" applyNumberFormat="1" applyFont="1" applyAlignment="1">
      <alignment horizontal="center" vertical="center" wrapText="1"/>
      <protection/>
    </xf>
    <xf numFmtId="3" fontId="36" fillId="0" borderId="0" xfId="147" applyNumberFormat="1" applyFont="1" applyAlignment="1">
      <alignment horizontal="center" vertical="center" wrapText="1"/>
      <protection/>
    </xf>
    <xf numFmtId="4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42" fillId="0" borderId="0" xfId="147" applyFont="1" applyFill="1" applyAlignment="1">
      <alignment horizontal="center" vertical="center" wrapText="1"/>
      <protection/>
    </xf>
    <xf numFmtId="3" fontId="42" fillId="0" borderId="0" xfId="147" applyNumberFormat="1" applyFont="1" applyFill="1" applyAlignment="1">
      <alignment horizontal="center" vertical="center" wrapText="1"/>
      <protection/>
    </xf>
    <xf numFmtId="0" fontId="24" fillId="3" borderId="13" xfId="0" applyNumberFormat="1" applyFont="1" applyFill="1" applyBorder="1" applyAlignment="1" applyProtection="1">
      <alignment horizontal="center" vertical="center" wrapText="1"/>
      <protection/>
    </xf>
    <xf numFmtId="0" fontId="4" fillId="3" borderId="13" xfId="0" applyNumberFormat="1" applyFont="1" applyFill="1" applyBorder="1" applyAlignment="1" applyProtection="1">
      <alignment horizontal="center" vertical="center" wrapText="1"/>
      <protection/>
    </xf>
    <xf numFmtId="4" fontId="24" fillId="0" borderId="25" xfId="157" applyNumberFormat="1" applyFont="1" applyFill="1" applyBorder="1">
      <alignment vertical="center"/>
    </xf>
    <xf numFmtId="3" fontId="24" fillId="0" borderId="25" xfId="157" applyNumberFormat="1" applyFont="1" applyFill="1" applyBorder="1">
      <alignment vertical="center"/>
    </xf>
    <xf numFmtId="4" fontId="1" fillId="0" borderId="25" xfId="203" applyNumberFormat="1" applyFont="1" applyFill="1" applyBorder="1">
      <alignment horizontal="right" vertical="center"/>
    </xf>
    <xf numFmtId="3" fontId="24" fillId="0" borderId="25" xfId="203" applyNumberFormat="1" applyFont="1" applyFill="1" applyBorder="1">
      <alignment horizontal="right" vertical="center"/>
    </xf>
    <xf numFmtId="4" fontId="24" fillId="0" borderId="25" xfId="203" applyNumberFormat="1" applyFont="1" applyFill="1" applyBorder="1">
      <alignment horizontal="right" vertical="center"/>
    </xf>
    <xf numFmtId="3" fontId="1" fillId="0" borderId="25" xfId="203" applyNumberFormat="1" applyFont="1" applyFill="1" applyBorder="1">
      <alignment horizontal="right" vertical="center"/>
    </xf>
    <xf numFmtId="0" fontId="1" fillId="0" borderId="25" xfId="203" applyNumberFormat="1" applyFont="1" applyFill="1" applyBorder="1">
      <alignment horizontal="right" vertical="center"/>
    </xf>
    <xf numFmtId="4" fontId="1" fillId="0" borderId="26" xfId="203" applyNumberFormat="1" applyFont="1" applyFill="1" applyBorder="1">
      <alignment horizontal="right" vertical="center"/>
    </xf>
    <xf numFmtId="3" fontId="1" fillId="0" borderId="26" xfId="203" applyNumberFormat="1" applyFont="1" applyFill="1" applyBorder="1">
      <alignment horizontal="right" vertical="center"/>
    </xf>
    <xf numFmtId="0" fontId="1" fillId="0" borderId="26" xfId="203" applyNumberFormat="1" applyFont="1" applyFill="1" applyBorder="1">
      <alignment horizontal="right" vertical="center"/>
    </xf>
    <xf numFmtId="4" fontId="1" fillId="0" borderId="0" xfId="203" applyNumberFormat="1" applyFont="1" applyFill="1" applyBorder="1">
      <alignment horizontal="right" vertical="center"/>
    </xf>
    <xf numFmtId="3" fontId="1" fillId="0" borderId="0" xfId="203" applyNumberFormat="1" applyFont="1" applyFill="1" applyBorder="1">
      <alignment horizontal="right" vertical="center"/>
    </xf>
    <xf numFmtId="0" fontId="1" fillId="0" borderId="0" xfId="203" applyNumberFormat="1" applyFont="1" applyFill="1" applyBorder="1">
      <alignment horizontal="right" vertical="center"/>
    </xf>
    <xf numFmtId="0" fontId="24" fillId="0" borderId="25" xfId="203" applyNumberFormat="1" applyFont="1" applyFill="1" applyBorder="1">
      <alignment horizontal="right" vertical="center"/>
    </xf>
    <xf numFmtId="4" fontId="24" fillId="0" borderId="26" xfId="203" applyNumberFormat="1" applyFont="1" applyFill="1" applyBorder="1">
      <alignment horizontal="right" vertical="center"/>
    </xf>
    <xf numFmtId="0" fontId="24" fillId="0" borderId="0" xfId="147" applyFont="1" applyFill="1" applyAlignment="1">
      <alignment horizontal="center" vertical="center" wrapText="1"/>
      <protection/>
    </xf>
    <xf numFmtId="4" fontId="1" fillId="0" borderId="26" xfId="157" applyNumberFormat="1" applyFont="1" applyFill="1" applyBorder="1">
      <alignment vertical="center"/>
    </xf>
    <xf numFmtId="3" fontId="24" fillId="0" borderId="13" xfId="157" applyNumberFormat="1" applyFont="1" applyFill="1" applyBorder="1">
      <alignment vertical="center"/>
    </xf>
    <xf numFmtId="4" fontId="24" fillId="0" borderId="13" xfId="157" applyNumberFormat="1" applyFont="1" applyFill="1" applyBorder="1">
      <alignment vertical="center"/>
    </xf>
    <xf numFmtId="3" fontId="1" fillId="0" borderId="13" xfId="203" applyNumberFormat="1" applyFont="1" applyFill="1" applyBorder="1">
      <alignment horizontal="right" vertical="center"/>
    </xf>
    <xf numFmtId="4" fontId="1" fillId="0" borderId="13" xfId="203" applyNumberFormat="1" applyFont="1" applyFill="1" applyBorder="1">
      <alignment horizontal="right" vertical="center"/>
    </xf>
    <xf numFmtId="3" fontId="1" fillId="0" borderId="13" xfId="157" applyNumberFormat="1" applyFont="1" applyFill="1" applyBorder="1">
      <alignment vertical="center"/>
    </xf>
    <xf numFmtId="4" fontId="1" fillId="0" borderId="13" xfId="157" applyNumberFormat="1" applyFont="1" applyFill="1" applyBorder="1">
      <alignment vertical="center"/>
    </xf>
    <xf numFmtId="0" fontId="1" fillId="0" borderId="13" xfId="203" applyNumberFormat="1" applyFont="1" applyFill="1" applyBorder="1">
      <alignment horizontal="right" vertical="center"/>
    </xf>
    <xf numFmtId="0" fontId="1" fillId="0" borderId="13" xfId="157" applyNumberFormat="1" applyFont="1" applyFill="1" applyBorder="1">
      <alignment vertical="center"/>
    </xf>
    <xf numFmtId="0" fontId="24" fillId="0" borderId="13" xfId="157" applyNumberFormat="1" applyFont="1" applyFill="1" applyBorder="1">
      <alignment vertical="center"/>
    </xf>
    <xf numFmtId="0" fontId="41" fillId="0" borderId="0" xfId="150" applyFont="1">
      <alignment/>
      <protection/>
    </xf>
    <xf numFmtId="0" fontId="46" fillId="0" borderId="0" xfId="150" applyFont="1" applyAlignment="1">
      <alignment/>
      <protection/>
    </xf>
    <xf numFmtId="0" fontId="47" fillId="0" borderId="0" xfId="150" applyFont="1" applyAlignment="1">
      <alignment horizontal="left"/>
      <protection/>
    </xf>
    <xf numFmtId="0" fontId="47" fillId="0" borderId="0" xfId="150" applyFont="1" applyAlignment="1">
      <alignment horizontal="center"/>
      <protection/>
    </xf>
    <xf numFmtId="0" fontId="47" fillId="0" borderId="0" xfId="150" applyFont="1">
      <alignment/>
      <protection/>
    </xf>
    <xf numFmtId="4" fontId="47" fillId="0" borderId="0" xfId="150" applyNumberFormat="1" applyFont="1" applyAlignment="1">
      <alignment horizontal="right"/>
      <protection/>
    </xf>
    <xf numFmtId="4" fontId="47" fillId="0" borderId="0" xfId="150" applyNumberFormat="1" applyFont="1">
      <alignment/>
      <protection/>
    </xf>
    <xf numFmtId="0" fontId="46" fillId="0" borderId="0" xfId="150" applyFont="1" applyAlignment="1">
      <alignment horizontal="left"/>
      <protection/>
    </xf>
    <xf numFmtId="0" fontId="49" fillId="69" borderId="27" xfId="150" applyFont="1" applyFill="1" applyBorder="1" applyAlignment="1">
      <alignment horizontal="center" vertical="center"/>
      <protection/>
    </xf>
    <xf numFmtId="0" fontId="49" fillId="69" borderId="28" xfId="150" applyFont="1" applyFill="1" applyBorder="1" applyAlignment="1">
      <alignment horizontal="center" vertical="center"/>
      <protection/>
    </xf>
    <xf numFmtId="0" fontId="49" fillId="69" borderId="29" xfId="150" applyFont="1" applyFill="1" applyBorder="1" applyAlignment="1" quotePrefix="1">
      <alignment horizontal="center" vertical="center"/>
      <protection/>
    </xf>
    <xf numFmtId="0" fontId="49" fillId="69" borderId="30" xfId="150" applyFont="1" applyFill="1" applyBorder="1" applyAlignment="1">
      <alignment horizontal="center" vertical="center"/>
      <protection/>
    </xf>
    <xf numFmtId="0" fontId="49" fillId="69" borderId="31" xfId="150" applyFont="1" applyFill="1" applyBorder="1" applyAlignment="1">
      <alignment horizontal="center" vertical="center"/>
      <protection/>
    </xf>
    <xf numFmtId="0" fontId="49" fillId="69" borderId="29" xfId="150" applyFont="1" applyFill="1" applyBorder="1" applyAlignment="1">
      <alignment horizontal="center" vertical="center"/>
      <protection/>
    </xf>
    <xf numFmtId="1" fontId="49" fillId="69" borderId="29" xfId="150" applyNumberFormat="1" applyFont="1" applyFill="1" applyBorder="1" applyAlignment="1">
      <alignment horizontal="center" vertical="center"/>
      <protection/>
    </xf>
    <xf numFmtId="3" fontId="49" fillId="69" borderId="29" xfId="150" applyNumberFormat="1" applyFont="1" applyFill="1" applyBorder="1" applyAlignment="1">
      <alignment horizontal="center" vertical="center"/>
      <protection/>
    </xf>
    <xf numFmtId="0" fontId="51" fillId="0" borderId="32" xfId="150" applyFont="1" applyBorder="1" applyAlignment="1">
      <alignment horizontal="center" vertical="center"/>
      <protection/>
    </xf>
    <xf numFmtId="14" fontId="51" fillId="0" borderId="13" xfId="151" applyNumberFormat="1" applyFont="1" applyBorder="1" applyAlignment="1">
      <alignment horizontal="center" vertical="center"/>
      <protection/>
    </xf>
    <xf numFmtId="0" fontId="51" fillId="0" borderId="13" xfId="151" applyFont="1" applyBorder="1" applyAlignment="1">
      <alignment horizontal="center" vertical="center" wrapText="1"/>
      <protection/>
    </xf>
    <xf numFmtId="0" fontId="52" fillId="0" borderId="13" xfId="151" applyFont="1" applyBorder="1" applyAlignment="1">
      <alignment horizontal="center" vertical="center"/>
      <protection/>
    </xf>
    <xf numFmtId="1" fontId="51" fillId="0" borderId="13" xfId="151" applyNumberFormat="1" applyFont="1" applyBorder="1" applyAlignment="1">
      <alignment horizontal="center" vertical="center"/>
      <protection/>
    </xf>
    <xf numFmtId="4" fontId="51" fillId="0" borderId="13" xfId="151" applyNumberFormat="1" applyFont="1" applyBorder="1" applyAlignment="1">
      <alignment horizontal="center" vertical="center"/>
      <protection/>
    </xf>
    <xf numFmtId="4" fontId="51" fillId="0" borderId="33" xfId="150" applyNumberFormat="1" applyFont="1" applyBorder="1" applyAlignment="1">
      <alignment horizontal="center" vertical="center"/>
      <protection/>
    </xf>
    <xf numFmtId="0" fontId="51" fillId="0" borderId="34" xfId="150" applyFont="1" applyBorder="1" applyAlignment="1">
      <alignment horizontal="center" vertical="center"/>
      <protection/>
    </xf>
    <xf numFmtId="0" fontId="51" fillId="0" borderId="35" xfId="151" applyFont="1" applyBorder="1" applyAlignment="1">
      <alignment horizontal="center" vertical="center" wrapText="1"/>
      <protection/>
    </xf>
    <xf numFmtId="0" fontId="52" fillId="0" borderId="35" xfId="151" applyFont="1" applyBorder="1" applyAlignment="1">
      <alignment horizontal="center" vertical="center"/>
      <protection/>
    </xf>
    <xf numFmtId="14" fontId="51" fillId="0" borderId="35" xfId="151" applyNumberFormat="1" applyFont="1" applyBorder="1" applyAlignment="1">
      <alignment horizontal="center" vertical="center"/>
      <protection/>
    </xf>
    <xf numFmtId="1" fontId="51" fillId="0" borderId="35" xfId="151" applyNumberFormat="1" applyFont="1" applyBorder="1" applyAlignment="1">
      <alignment horizontal="center" vertical="center"/>
      <protection/>
    </xf>
    <xf numFmtId="4" fontId="51" fillId="0" borderId="36" xfId="150" applyNumberFormat="1" applyFont="1" applyBorder="1" applyAlignment="1">
      <alignment horizontal="center" vertical="center"/>
      <protection/>
    </xf>
    <xf numFmtId="4" fontId="49" fillId="69" borderId="37" xfId="150" applyNumberFormat="1" applyFont="1" applyFill="1" applyBorder="1" applyAlignment="1">
      <alignment horizontal="center" vertical="center"/>
      <protection/>
    </xf>
    <xf numFmtId="4" fontId="49" fillId="69" borderId="38" xfId="150" applyNumberFormat="1" applyFont="1" applyFill="1" applyBorder="1" applyAlignment="1">
      <alignment horizontal="center" vertical="center"/>
      <protection/>
    </xf>
    <xf numFmtId="0" fontId="51" fillId="0" borderId="0" xfId="150" applyFont="1" applyFill="1" applyBorder="1" applyAlignment="1">
      <alignment horizontal="center" vertical="center"/>
      <protection/>
    </xf>
    <xf numFmtId="14" fontId="51" fillId="0" borderId="0" xfId="150" applyNumberFormat="1" applyFont="1" applyFill="1" applyBorder="1" applyAlignment="1">
      <alignment horizontal="center" vertical="center"/>
      <protection/>
    </xf>
    <xf numFmtId="0" fontId="51" fillId="0" borderId="0" xfId="150" applyFont="1" applyFill="1" applyBorder="1" applyAlignment="1">
      <alignment horizontal="center" vertical="center" wrapText="1"/>
      <protection/>
    </xf>
    <xf numFmtId="0" fontId="51" fillId="0" borderId="0" xfId="150" applyFont="1" applyFill="1" applyBorder="1" applyAlignment="1">
      <alignment horizontal="center" vertical="center"/>
      <protection/>
    </xf>
    <xf numFmtId="0" fontId="51" fillId="0" borderId="0" xfId="150" applyFont="1" applyFill="1" applyBorder="1" applyAlignment="1">
      <alignment horizontal="left" vertical="center" wrapText="1"/>
      <protection/>
    </xf>
    <xf numFmtId="1" fontId="51" fillId="0" borderId="0" xfId="150" applyNumberFormat="1" applyFont="1" applyFill="1" applyBorder="1" applyAlignment="1">
      <alignment horizontal="center" vertical="center"/>
      <protection/>
    </xf>
    <xf numFmtId="4" fontId="51" fillId="0" borderId="0" xfId="150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55" fillId="0" borderId="0" xfId="0" applyFont="1" applyFill="1" applyAlignment="1">
      <alignment vertical="center"/>
    </xf>
    <xf numFmtId="0" fontId="56" fillId="0" borderId="0" xfId="0" applyFont="1" applyFill="1" applyAlignment="1">
      <alignment vertical="center"/>
    </xf>
    <xf numFmtId="0" fontId="58" fillId="69" borderId="29" xfId="0" applyFont="1" applyFill="1" applyBorder="1" applyAlignment="1">
      <alignment horizontal="center" vertical="center" wrapText="1"/>
    </xf>
    <xf numFmtId="0" fontId="58" fillId="69" borderId="39" xfId="0" applyFont="1" applyFill="1" applyBorder="1" applyAlignment="1">
      <alignment horizontal="center" vertical="center" wrapText="1"/>
    </xf>
    <xf numFmtId="0" fontId="58" fillId="69" borderId="39" xfId="0" applyFont="1" applyFill="1" applyBorder="1" applyAlignment="1">
      <alignment horizontal="center" vertical="center"/>
    </xf>
    <xf numFmtId="0" fontId="58" fillId="69" borderId="40" xfId="0" applyFont="1" applyFill="1" applyBorder="1" applyAlignment="1">
      <alignment horizontal="center" vertical="center" wrapText="1"/>
    </xf>
    <xf numFmtId="0" fontId="58" fillId="69" borderId="41" xfId="0" applyFont="1" applyFill="1" applyBorder="1" applyAlignment="1">
      <alignment horizontal="center" vertical="center"/>
    </xf>
    <xf numFmtId="0" fontId="58" fillId="69" borderId="42" xfId="0" applyFont="1" applyFill="1" applyBorder="1" applyAlignment="1">
      <alignment horizontal="center" vertical="center" wrapText="1"/>
    </xf>
    <xf numFmtId="0" fontId="58" fillId="60" borderId="39" xfId="0" applyFont="1" applyFill="1" applyBorder="1" applyAlignment="1">
      <alignment horizontal="center" vertical="center"/>
    </xf>
    <xf numFmtId="0" fontId="58" fillId="60" borderId="39" xfId="0" applyFont="1" applyFill="1" applyBorder="1" applyAlignment="1">
      <alignment vertical="center"/>
    </xf>
    <xf numFmtId="0" fontId="58" fillId="60" borderId="40" xfId="0" applyFont="1" applyFill="1" applyBorder="1" applyAlignment="1">
      <alignment horizontal="center" vertical="center"/>
    </xf>
    <xf numFmtId="0" fontId="58" fillId="60" borderId="41" xfId="0" applyFont="1" applyFill="1" applyBorder="1" applyAlignment="1">
      <alignment horizontal="center" vertical="center"/>
    </xf>
    <xf numFmtId="4" fontId="58" fillId="60" borderId="39" xfId="0" applyNumberFormat="1" applyFont="1" applyFill="1" applyBorder="1" applyAlignment="1">
      <alignment horizontal="right" vertical="center"/>
    </xf>
    <xf numFmtId="4" fontId="58" fillId="60" borderId="39" xfId="222" applyNumberFormat="1" applyFont="1" applyFill="1" applyBorder="1" applyAlignment="1">
      <alignment horizontal="right" vertical="center"/>
    </xf>
    <xf numFmtId="4" fontId="58" fillId="60" borderId="42" xfId="222" applyNumberFormat="1" applyFont="1" applyFill="1" applyBorder="1" applyAlignment="1">
      <alignment horizontal="right" vertical="center"/>
    </xf>
    <xf numFmtId="0" fontId="58" fillId="0" borderId="43" xfId="0" applyFont="1" applyFill="1" applyBorder="1" applyAlignment="1">
      <alignment vertical="center"/>
    </xf>
    <xf numFmtId="0" fontId="58" fillId="0" borderId="43" xfId="0" applyFont="1" applyFill="1" applyBorder="1" applyAlignment="1">
      <alignment horizontal="center" vertical="center"/>
    </xf>
    <xf numFmtId="4" fontId="58" fillId="0" borderId="43" xfId="0" applyNumberFormat="1" applyFont="1" applyFill="1" applyBorder="1" applyAlignment="1">
      <alignment horizontal="right" vertical="center"/>
    </xf>
    <xf numFmtId="4" fontId="58" fillId="0" borderId="43" xfId="222" applyNumberFormat="1" applyFont="1" applyFill="1" applyBorder="1" applyAlignment="1">
      <alignment horizontal="right" vertical="center"/>
    </xf>
    <xf numFmtId="4" fontId="58" fillId="0" borderId="44" xfId="222" applyNumberFormat="1" applyFont="1" applyFill="1" applyBorder="1" applyAlignment="1">
      <alignment horizontal="right" vertical="center"/>
    </xf>
    <xf numFmtId="0" fontId="55" fillId="0" borderId="43" xfId="0" applyFont="1" applyFill="1" applyBorder="1" applyAlignment="1">
      <alignment vertical="center"/>
    </xf>
    <xf numFmtId="4" fontId="55" fillId="0" borderId="43" xfId="0" applyNumberFormat="1" applyFont="1" applyFill="1" applyBorder="1" applyAlignment="1">
      <alignment horizontal="right" vertical="center"/>
    </xf>
    <xf numFmtId="4" fontId="58" fillId="0" borderId="44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4" fontId="0" fillId="0" borderId="0" xfId="0" applyNumberFormat="1" applyFill="1" applyAlignment="1">
      <alignment horizontal="right"/>
    </xf>
    <xf numFmtId="0" fontId="59" fillId="0" borderId="0" xfId="0" applyFont="1" applyFill="1" applyBorder="1" applyAlignment="1">
      <alignment horizontal="center" vertical="center"/>
    </xf>
    <xf numFmtId="0" fontId="37" fillId="68" borderId="45" xfId="0" applyFont="1" applyFill="1" applyBorder="1" applyAlignment="1">
      <alignment horizontal="center" vertical="center" wrapText="1"/>
    </xf>
    <xf numFmtId="0" fontId="37" fillId="68" borderId="46" xfId="0" applyFont="1" applyFill="1" applyBorder="1" applyAlignment="1">
      <alignment horizontal="center" vertical="center" wrapText="1"/>
    </xf>
    <xf numFmtId="0" fontId="60" fillId="68" borderId="47" xfId="0" applyFont="1" applyFill="1" applyBorder="1" applyAlignment="1">
      <alignment horizontal="center" vertical="center" wrapText="1"/>
    </xf>
    <xf numFmtId="0" fontId="60" fillId="68" borderId="26" xfId="0" applyFont="1" applyFill="1" applyBorder="1" applyAlignment="1">
      <alignment horizontal="center" vertical="center" wrapText="1"/>
    </xf>
    <xf numFmtId="0" fontId="38" fillId="0" borderId="32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 wrapText="1"/>
    </xf>
    <xf numFmtId="188" fontId="38" fillId="0" borderId="13" xfId="0" applyNumberFormat="1" applyFont="1" applyFill="1" applyBorder="1" applyAlignment="1">
      <alignment horizontal="center" vertical="center"/>
    </xf>
    <xf numFmtId="14" fontId="38" fillId="0" borderId="13" xfId="0" applyNumberFormat="1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horizontal="left" vertical="center" wrapText="1"/>
    </xf>
    <xf numFmtId="189" fontId="36" fillId="0" borderId="13" xfId="0" applyNumberFormat="1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horizontal="center" vertical="center"/>
    </xf>
    <xf numFmtId="14" fontId="36" fillId="0" borderId="13" xfId="0" applyNumberFormat="1" applyFont="1" applyFill="1" applyBorder="1" applyAlignment="1">
      <alignment horizontal="center" vertical="center"/>
    </xf>
    <xf numFmtId="4" fontId="36" fillId="0" borderId="13" xfId="0" applyNumberFormat="1" applyFont="1" applyFill="1" applyBorder="1" applyAlignment="1">
      <alignment horizontal="center" vertical="center"/>
    </xf>
    <xf numFmtId="0" fontId="36" fillId="0" borderId="32" xfId="0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horizontal="center" vertical="center" wrapText="1"/>
    </xf>
    <xf numFmtId="188" fontId="36" fillId="0" borderId="13" xfId="0" applyNumberFormat="1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left" vertical="center" wrapText="1"/>
    </xf>
    <xf numFmtId="10" fontId="38" fillId="0" borderId="13" xfId="0" applyNumberFormat="1" applyFont="1" applyFill="1" applyBorder="1" applyAlignment="1">
      <alignment horizontal="center" vertical="center" wrapText="1"/>
    </xf>
    <xf numFmtId="4" fontId="38" fillId="0" borderId="13" xfId="102" applyNumberFormat="1" applyFont="1" applyFill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/>
    </xf>
    <xf numFmtId="190" fontId="38" fillId="0" borderId="13" xfId="102" applyNumberFormat="1" applyFont="1" applyFill="1" applyBorder="1" applyAlignment="1">
      <alignment horizontal="center" vertical="center"/>
    </xf>
    <xf numFmtId="4" fontId="38" fillId="0" borderId="13" xfId="102" applyNumberFormat="1" applyFont="1" applyFill="1" applyBorder="1" applyAlignment="1">
      <alignment horizontal="center" vertical="center"/>
    </xf>
    <xf numFmtId="188" fontId="38" fillId="0" borderId="13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7" fontId="36" fillId="0" borderId="13" xfId="0" applyNumberFormat="1" applyFont="1" applyFill="1" applyBorder="1" applyAlignment="1">
      <alignment horizontal="center" vertical="top" wrapText="1"/>
    </xf>
    <xf numFmtId="0" fontId="38" fillId="0" borderId="13" xfId="0" applyFont="1" applyFill="1" applyBorder="1" applyAlignment="1">
      <alignment horizontal="center" vertical="center"/>
    </xf>
    <xf numFmtId="188" fontId="38" fillId="0" borderId="13" xfId="0" applyNumberFormat="1" applyFont="1" applyFill="1" applyBorder="1" applyAlignment="1">
      <alignment horizontal="center" vertical="center"/>
    </xf>
    <xf numFmtId="14" fontId="38" fillId="0" borderId="13" xfId="0" applyNumberFormat="1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left" vertical="center"/>
    </xf>
    <xf numFmtId="4" fontId="38" fillId="0" borderId="13" xfId="0" applyNumberFormat="1" applyFont="1" applyFill="1" applyBorder="1" applyAlignment="1">
      <alignment horizontal="center" vertical="center" wrapText="1"/>
    </xf>
    <xf numFmtId="9" fontId="38" fillId="0" borderId="13" xfId="0" applyNumberFormat="1" applyFont="1" applyFill="1" applyBorder="1" applyAlignment="1">
      <alignment horizontal="center" vertical="center"/>
    </xf>
    <xf numFmtId="0" fontId="38" fillId="0" borderId="34" xfId="0" applyFont="1" applyFill="1" applyBorder="1" applyAlignment="1">
      <alignment horizontal="center" vertical="center"/>
    </xf>
    <xf numFmtId="0" fontId="38" fillId="0" borderId="35" xfId="0" applyFont="1" applyFill="1" applyBorder="1" applyAlignment="1">
      <alignment horizontal="center" vertical="center"/>
    </xf>
    <xf numFmtId="188" fontId="38" fillId="0" borderId="35" xfId="0" applyNumberFormat="1" applyFont="1" applyFill="1" applyBorder="1" applyAlignment="1">
      <alignment horizontal="center" vertical="center"/>
    </xf>
    <xf numFmtId="14" fontId="38" fillId="0" borderId="35" xfId="0" applyNumberFormat="1" applyFont="1" applyFill="1" applyBorder="1" applyAlignment="1">
      <alignment horizontal="center" vertical="center"/>
    </xf>
    <xf numFmtId="0" fontId="38" fillId="0" borderId="35" xfId="0" applyFont="1" applyFill="1" applyBorder="1" applyAlignment="1">
      <alignment horizontal="center" vertical="center" wrapText="1"/>
    </xf>
    <xf numFmtId="0" fontId="38" fillId="0" borderId="35" xfId="0" applyFont="1" applyFill="1" applyBorder="1" applyAlignment="1">
      <alignment horizontal="left" vertical="center"/>
    </xf>
    <xf numFmtId="4" fontId="38" fillId="0" borderId="35" xfId="0" applyNumberFormat="1" applyFont="1" applyFill="1" applyBorder="1" applyAlignment="1">
      <alignment horizontal="center" vertical="center" wrapText="1"/>
    </xf>
    <xf numFmtId="9" fontId="38" fillId="0" borderId="35" xfId="0" applyNumberFormat="1" applyFont="1" applyFill="1" applyBorder="1" applyAlignment="1">
      <alignment horizontal="center" vertical="center"/>
    </xf>
    <xf numFmtId="4" fontId="38" fillId="0" borderId="35" xfId="102" applyNumberFormat="1" applyFont="1" applyFill="1" applyBorder="1" applyAlignment="1">
      <alignment horizontal="center" vertical="center"/>
    </xf>
    <xf numFmtId="0" fontId="38" fillId="0" borderId="0" xfId="0" applyFont="1" applyFill="1" applyAlignment="1">
      <alignment/>
    </xf>
    <xf numFmtId="190" fontId="38" fillId="0" borderId="0" xfId="0" applyNumberFormat="1" applyFont="1" applyFill="1" applyAlignment="1">
      <alignment/>
    </xf>
    <xf numFmtId="0" fontId="41" fillId="0" borderId="0" xfId="147" applyFont="1" applyAlignment="1">
      <alignment horizontal="center" vertical="center" wrapText="1"/>
      <protection/>
    </xf>
    <xf numFmtId="0" fontId="24" fillId="0" borderId="0" xfId="147" applyFont="1" applyAlignment="1">
      <alignment horizontal="left" vertical="center" wrapText="1"/>
      <protection/>
    </xf>
    <xf numFmtId="0" fontId="24" fillId="0" borderId="13" xfId="147" applyFont="1" applyBorder="1" applyAlignment="1" quotePrefix="1">
      <alignment horizontal="center" vertical="center" wrapText="1"/>
      <protection/>
    </xf>
    <xf numFmtId="0" fontId="24" fillId="0" borderId="16" xfId="147" applyFont="1" applyBorder="1" applyAlignment="1">
      <alignment horizontal="left" vertical="center" wrapText="1"/>
      <protection/>
    </xf>
    <xf numFmtId="0" fontId="24" fillId="0" borderId="17" xfId="147" applyFont="1" applyBorder="1" applyAlignment="1">
      <alignment horizontal="left" vertical="center" wrapText="1"/>
      <protection/>
    </xf>
    <xf numFmtId="0" fontId="4" fillId="0" borderId="13" xfId="147" applyFont="1" applyBorder="1" applyAlignment="1" quotePrefix="1">
      <alignment horizontal="center" wrapText="1"/>
      <protection/>
    </xf>
    <xf numFmtId="0" fontId="4" fillId="0" borderId="16" xfId="147" applyFont="1" applyBorder="1" applyAlignment="1" quotePrefix="1">
      <alignment horizontal="center" wrapText="1"/>
      <protection/>
    </xf>
    <xf numFmtId="0" fontId="24" fillId="0" borderId="17" xfId="147" applyFont="1" applyBorder="1" applyAlignment="1">
      <alignment vertical="center" wrapText="1"/>
      <protection/>
    </xf>
    <xf numFmtId="0" fontId="24" fillId="0" borderId="17" xfId="147" applyFont="1" applyBorder="1" applyAlignment="1">
      <alignment vertical="center"/>
      <protection/>
    </xf>
    <xf numFmtId="0" fontId="24" fillId="0" borderId="16" xfId="147" applyFont="1" applyBorder="1" applyAlignment="1" quotePrefix="1">
      <alignment horizontal="left" vertical="center"/>
      <protection/>
    </xf>
    <xf numFmtId="0" fontId="24" fillId="2" borderId="16" xfId="147" applyFont="1" applyFill="1" applyBorder="1" applyAlignment="1">
      <alignment horizontal="left" vertical="center" wrapText="1"/>
      <protection/>
    </xf>
    <xf numFmtId="0" fontId="24" fillId="2" borderId="17" xfId="147" applyFont="1" applyFill="1" applyBorder="1" applyAlignment="1">
      <alignment vertical="center" wrapText="1"/>
      <protection/>
    </xf>
    <xf numFmtId="0" fontId="24" fillId="2" borderId="17" xfId="147" applyFont="1" applyFill="1" applyBorder="1" applyAlignment="1">
      <alignment vertical="center"/>
      <protection/>
    </xf>
    <xf numFmtId="0" fontId="24" fillId="0" borderId="16" xfId="147" applyFont="1" applyBorder="1" applyAlignment="1" quotePrefix="1">
      <alignment horizontal="left" vertical="center" wrapText="1"/>
      <protection/>
    </xf>
    <xf numFmtId="0" fontId="24" fillId="2" borderId="16" xfId="147" applyFont="1" applyFill="1" applyBorder="1" applyAlignment="1" quotePrefix="1">
      <alignment horizontal="left" vertical="center" wrapText="1"/>
      <protection/>
    </xf>
    <xf numFmtId="0" fontId="4" fillId="0" borderId="16" xfId="147" applyFont="1" applyBorder="1" applyAlignment="1" quotePrefix="1">
      <alignment horizontal="center" vertical="center" wrapText="1"/>
      <protection/>
    </xf>
    <xf numFmtId="0" fontId="4" fillId="0" borderId="17" xfId="147" applyFont="1" applyBorder="1" applyAlignment="1" quotePrefix="1">
      <alignment horizontal="center" vertical="center" wrapText="1"/>
      <protection/>
    </xf>
    <xf numFmtId="0" fontId="1" fillId="0" borderId="17" xfId="147" applyFont="1" applyBorder="1" applyAlignment="1">
      <alignment vertical="center" wrapText="1"/>
      <protection/>
    </xf>
    <xf numFmtId="0" fontId="24" fillId="0" borderId="0" xfId="147" applyFont="1" applyAlignment="1">
      <alignment horizontal="left" vertical="top" wrapText="1"/>
      <protection/>
    </xf>
    <xf numFmtId="0" fontId="43" fillId="0" borderId="0" xfId="147" applyFont="1" applyAlignment="1">
      <alignment horizontal="left" vertical="top" wrapText="1"/>
      <protection/>
    </xf>
    <xf numFmtId="0" fontId="24" fillId="2" borderId="16" xfId="147" applyFont="1" applyFill="1" applyBorder="1" applyAlignment="1" quotePrefix="1">
      <alignment horizontal="left" wrapText="1"/>
      <protection/>
    </xf>
    <xf numFmtId="0" fontId="24" fillId="2" borderId="17" xfId="147" applyFont="1" applyFill="1" applyBorder="1" applyAlignment="1" quotePrefix="1">
      <alignment horizontal="left" wrapText="1"/>
      <protection/>
    </xf>
    <xf numFmtId="0" fontId="24" fillId="2" borderId="12" xfId="147" applyFont="1" applyFill="1" applyBorder="1" applyAlignment="1" quotePrefix="1">
      <alignment horizontal="left" wrapText="1"/>
      <protection/>
    </xf>
    <xf numFmtId="0" fontId="24" fillId="2" borderId="13" xfId="147" applyFont="1" applyFill="1" applyBorder="1" applyAlignment="1" quotePrefix="1">
      <alignment horizontal="left" vertical="center" wrapText="1"/>
      <protection/>
    </xf>
    <xf numFmtId="0" fontId="42" fillId="0" borderId="0" xfId="147" applyFont="1" applyFill="1" applyAlignment="1">
      <alignment horizontal="center" vertical="center" wrapText="1"/>
      <protection/>
    </xf>
    <xf numFmtId="3" fontId="24" fillId="3" borderId="13" xfId="0" applyNumberFormat="1" applyFont="1" applyFill="1" applyBorder="1" applyAlignment="1">
      <alignment horizontal="center" vertical="center" wrapText="1"/>
    </xf>
    <xf numFmtId="3" fontId="24" fillId="3" borderId="16" xfId="0" applyNumberFormat="1" applyFont="1" applyFill="1" applyBorder="1" applyAlignment="1">
      <alignment horizontal="center" vertical="center" wrapText="1"/>
    </xf>
    <xf numFmtId="3" fontId="24" fillId="3" borderId="17" xfId="0" applyNumberFormat="1" applyFont="1" applyFill="1" applyBorder="1" applyAlignment="1">
      <alignment horizontal="center" vertical="center" wrapText="1"/>
    </xf>
    <xf numFmtId="3" fontId="24" fillId="3" borderId="12" xfId="0" applyNumberFormat="1" applyFont="1" applyFill="1" applyBorder="1" applyAlignment="1">
      <alignment horizontal="center" vertical="center" wrapText="1"/>
    </xf>
    <xf numFmtId="3" fontId="24" fillId="3" borderId="48" xfId="0" applyNumberFormat="1" applyFont="1" applyFill="1" applyBorder="1" applyAlignment="1">
      <alignment horizontal="center" vertical="center" wrapText="1"/>
    </xf>
    <xf numFmtId="3" fontId="4" fillId="3" borderId="13" xfId="0" applyNumberFormat="1" applyFont="1" applyFill="1" applyBorder="1" applyAlignment="1">
      <alignment horizontal="center" vertical="center" wrapText="1"/>
    </xf>
    <xf numFmtId="3" fontId="4" fillId="3" borderId="16" xfId="0" applyNumberFormat="1" applyFont="1" applyFill="1" applyBorder="1" applyAlignment="1">
      <alignment horizontal="center" vertical="center" wrapText="1"/>
    </xf>
    <xf numFmtId="3" fontId="4" fillId="3" borderId="12" xfId="0" applyNumberFormat="1" applyFont="1" applyFill="1" applyBorder="1" applyAlignment="1">
      <alignment horizontal="center" vertical="center" wrapText="1"/>
    </xf>
    <xf numFmtId="0" fontId="24" fillId="0" borderId="0" xfId="147" applyFont="1" applyFill="1" applyAlignment="1">
      <alignment horizontal="center" vertical="center" wrapText="1"/>
      <protection/>
    </xf>
    <xf numFmtId="3" fontId="24" fillId="0" borderId="49" xfId="0" applyNumberFormat="1" applyFont="1" applyFill="1" applyBorder="1" applyAlignment="1">
      <alignment horizontal="left" vertical="top" wrapText="1"/>
    </xf>
    <xf numFmtId="3" fontId="24" fillId="0" borderId="50" xfId="0" applyNumberFormat="1" applyFont="1" applyFill="1" applyBorder="1" applyAlignment="1">
      <alignment horizontal="left" vertical="top" wrapText="1"/>
    </xf>
    <xf numFmtId="3" fontId="31" fillId="60" borderId="17" xfId="0" applyNumberFormat="1" applyFont="1" applyFill="1" applyBorder="1" applyAlignment="1">
      <alignment horizontal="center" vertical="center" wrapText="1"/>
    </xf>
    <xf numFmtId="3" fontId="33" fillId="60" borderId="17" xfId="0" applyNumberFormat="1" applyFont="1" applyFill="1" applyBorder="1" applyAlignment="1">
      <alignment horizontal="center" vertical="center" wrapText="1"/>
    </xf>
    <xf numFmtId="0" fontId="26" fillId="0" borderId="0" xfId="147" applyFont="1" applyFill="1" applyAlignment="1">
      <alignment horizontal="center" vertical="center" wrapText="1"/>
      <protection/>
    </xf>
    <xf numFmtId="3" fontId="31" fillId="3" borderId="48" xfId="0" applyNumberFormat="1" applyFont="1" applyFill="1" applyBorder="1" applyAlignment="1">
      <alignment horizontal="center" vertical="center" wrapText="1"/>
    </xf>
    <xf numFmtId="3" fontId="33" fillId="3" borderId="13" xfId="0" applyNumberFormat="1" applyFont="1" applyFill="1" applyBorder="1" applyAlignment="1">
      <alignment horizontal="center" vertical="center" wrapText="1"/>
    </xf>
    <xf numFmtId="4" fontId="49" fillId="69" borderId="51" xfId="150" applyNumberFormat="1" applyFont="1" applyFill="1" applyBorder="1" applyAlignment="1">
      <alignment horizontal="center" vertical="center" wrapText="1"/>
      <protection/>
    </xf>
    <xf numFmtId="0" fontId="50" fillId="69" borderId="30" xfId="150" applyFont="1" applyFill="1" applyBorder="1" applyAlignment="1">
      <alignment horizontal="center" vertical="center" wrapText="1"/>
      <protection/>
    </xf>
    <xf numFmtId="0" fontId="49" fillId="69" borderId="52" xfId="150" applyFont="1" applyFill="1" applyBorder="1" applyAlignment="1">
      <alignment horizontal="left" vertical="center"/>
      <protection/>
    </xf>
    <xf numFmtId="0" fontId="49" fillId="69" borderId="53" xfId="150" applyFont="1" applyFill="1" applyBorder="1" applyAlignment="1">
      <alignment horizontal="left" vertical="center"/>
      <protection/>
    </xf>
    <xf numFmtId="0" fontId="49" fillId="69" borderId="54" xfId="150" applyFont="1" applyFill="1" applyBorder="1" applyAlignment="1">
      <alignment horizontal="left" vertical="center"/>
      <protection/>
    </xf>
    <xf numFmtId="0" fontId="48" fillId="0" borderId="0" xfId="150" applyFont="1" applyFill="1" applyBorder="1" applyAlignment="1">
      <alignment horizontal="left" vertical="center"/>
      <protection/>
    </xf>
    <xf numFmtId="0" fontId="49" fillId="69" borderId="55" xfId="150" applyFont="1" applyFill="1" applyBorder="1" applyAlignment="1">
      <alignment horizontal="center" vertical="center" wrapText="1"/>
      <protection/>
    </xf>
    <xf numFmtId="0" fontId="49" fillId="69" borderId="56" xfId="150" applyFont="1" applyFill="1" applyBorder="1" applyAlignment="1">
      <alignment horizontal="center" vertical="center" wrapText="1"/>
      <protection/>
    </xf>
    <xf numFmtId="0" fontId="49" fillId="69" borderId="57" xfId="150" applyFont="1" applyFill="1" applyBorder="1" applyAlignment="1">
      <alignment horizontal="center" vertical="center" wrapText="1"/>
      <protection/>
    </xf>
    <xf numFmtId="0" fontId="50" fillId="69" borderId="51" xfId="150" applyFont="1" applyFill="1" applyBorder="1" applyAlignment="1">
      <alignment horizontal="center" vertical="center" wrapText="1"/>
      <protection/>
    </xf>
    <xf numFmtId="0" fontId="49" fillId="69" borderId="51" xfId="150" applyFont="1" applyFill="1" applyBorder="1" applyAlignment="1">
      <alignment horizontal="center" vertical="center" wrapText="1"/>
      <protection/>
    </xf>
    <xf numFmtId="0" fontId="49" fillId="69" borderId="30" xfId="150" applyFont="1" applyFill="1" applyBorder="1" applyAlignment="1">
      <alignment horizontal="center" vertical="center" wrapText="1"/>
      <protection/>
    </xf>
    <xf numFmtId="0" fontId="49" fillId="69" borderId="30" xfId="150" applyFont="1" applyFill="1" applyBorder="1" applyAlignment="1">
      <alignment horizontal="center" vertical="center"/>
      <protection/>
    </xf>
    <xf numFmtId="0" fontId="53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7" fillId="0" borderId="58" xfId="0" applyFont="1" applyFill="1" applyBorder="1" applyAlignment="1">
      <alignment horizontal="center" vertical="center"/>
    </xf>
    <xf numFmtId="0" fontId="57" fillId="0" borderId="59" xfId="0" applyFont="1" applyFill="1" applyBorder="1" applyAlignment="1">
      <alignment horizontal="center" vertical="center"/>
    </xf>
    <xf numFmtId="0" fontId="57" fillId="0" borderId="60" xfId="0" applyFont="1" applyFill="1" applyBorder="1" applyAlignment="1">
      <alignment horizontal="center" vertical="center"/>
    </xf>
    <xf numFmtId="0" fontId="58" fillId="0" borderId="40" xfId="0" applyFont="1" applyFill="1" applyBorder="1" applyAlignment="1">
      <alignment horizontal="left" vertical="center"/>
    </xf>
    <xf numFmtId="0" fontId="58" fillId="0" borderId="43" xfId="0" applyFont="1" applyFill="1" applyBorder="1" applyAlignment="1">
      <alignment horizontal="left" vertical="center"/>
    </xf>
    <xf numFmtId="0" fontId="59" fillId="0" borderId="0" xfId="0" applyFont="1" applyFill="1" applyBorder="1" applyAlignment="1">
      <alignment horizontal="center" vertical="center"/>
    </xf>
    <xf numFmtId="0" fontId="58" fillId="0" borderId="0" xfId="150" applyFont="1" applyFill="1" applyAlignment="1">
      <alignment horizontal="left"/>
      <protection/>
    </xf>
    <xf numFmtId="0" fontId="65" fillId="0" borderId="0" xfId="0" applyFont="1" applyFill="1" applyAlignment="1">
      <alignment/>
    </xf>
    <xf numFmtId="0" fontId="58" fillId="0" borderId="0" xfId="150" applyFont="1" applyFill="1" applyAlignment="1">
      <alignment horizontal="left"/>
      <protection/>
    </xf>
  </cellXfs>
  <cellStyles count="20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1 2" xfId="37"/>
    <cellStyle name="Accent1 3" xfId="38"/>
    <cellStyle name="Accent1 4" xfId="39"/>
    <cellStyle name="Accent1 5" xfId="40"/>
    <cellStyle name="Accent1 6" xfId="41"/>
    <cellStyle name="Accent1 7" xfId="42"/>
    <cellStyle name="Accent2" xfId="43"/>
    <cellStyle name="Accent2 - 20%" xfId="44"/>
    <cellStyle name="Accent2 - 40%" xfId="45"/>
    <cellStyle name="Accent2 - 60%" xfId="46"/>
    <cellStyle name="Accent2 2" xfId="47"/>
    <cellStyle name="Accent2 3" xfId="48"/>
    <cellStyle name="Accent2 4" xfId="49"/>
    <cellStyle name="Accent2 5" xfId="50"/>
    <cellStyle name="Accent2 6" xfId="51"/>
    <cellStyle name="Accent2 7" xfId="52"/>
    <cellStyle name="Accent3" xfId="53"/>
    <cellStyle name="Accent3 - 20%" xfId="54"/>
    <cellStyle name="Accent3 - 40%" xfId="55"/>
    <cellStyle name="Accent3 - 60%" xfId="56"/>
    <cellStyle name="Accent3 2" xfId="57"/>
    <cellStyle name="Accent3 3" xfId="58"/>
    <cellStyle name="Accent3 4" xfId="59"/>
    <cellStyle name="Accent3 5" xfId="60"/>
    <cellStyle name="Accent3 6" xfId="61"/>
    <cellStyle name="Accent3 7" xfId="62"/>
    <cellStyle name="Accent4" xfId="63"/>
    <cellStyle name="Accent4 - 20%" xfId="64"/>
    <cellStyle name="Accent4 - 40%" xfId="65"/>
    <cellStyle name="Accent4 - 60%" xfId="66"/>
    <cellStyle name="Accent4 2" xfId="67"/>
    <cellStyle name="Accent4 3" xfId="68"/>
    <cellStyle name="Accent4 4" xfId="69"/>
    <cellStyle name="Accent4 5" xfId="70"/>
    <cellStyle name="Accent4 6" xfId="71"/>
    <cellStyle name="Accent4 7" xfId="72"/>
    <cellStyle name="Accent5" xfId="73"/>
    <cellStyle name="Accent5 - 20%" xfId="74"/>
    <cellStyle name="Accent5 - 40%" xfId="75"/>
    <cellStyle name="Accent5 - 60%" xfId="76"/>
    <cellStyle name="Accent5 2" xfId="77"/>
    <cellStyle name="Accent5 3" xfId="78"/>
    <cellStyle name="Accent5 4" xfId="79"/>
    <cellStyle name="Accent5 5" xfId="80"/>
    <cellStyle name="Accent5 6" xfId="81"/>
    <cellStyle name="Accent5 7" xfId="82"/>
    <cellStyle name="Accent6" xfId="83"/>
    <cellStyle name="Accent6 - 20%" xfId="84"/>
    <cellStyle name="Accent6 - 40%" xfId="85"/>
    <cellStyle name="Accent6 - 60%" xfId="86"/>
    <cellStyle name="Accent6 2" xfId="87"/>
    <cellStyle name="Accent6 3" xfId="88"/>
    <cellStyle name="Accent6 4" xfId="89"/>
    <cellStyle name="Accent6 5" xfId="90"/>
    <cellStyle name="Accent6 6" xfId="91"/>
    <cellStyle name="Accent6 7" xfId="92"/>
    <cellStyle name="Bad" xfId="93"/>
    <cellStyle name="Bad 2" xfId="94"/>
    <cellStyle name="Bilješka 2" xfId="95"/>
    <cellStyle name="Calculation" xfId="96"/>
    <cellStyle name="Calculation 2" xfId="97"/>
    <cellStyle name="Check Cell" xfId="98"/>
    <cellStyle name="Check Cell 2" xfId="99"/>
    <cellStyle name="Comma" xfId="100"/>
    <cellStyle name="Comma [0]" xfId="101"/>
    <cellStyle name="Comma 2" xfId="102"/>
    <cellStyle name="Currency" xfId="103"/>
    <cellStyle name="Currency [0]" xfId="104"/>
    <cellStyle name="Dobro 2" xfId="105"/>
    <cellStyle name="Emphasis 1" xfId="106"/>
    <cellStyle name="Emphasis 2" xfId="107"/>
    <cellStyle name="Emphasis 3" xfId="108"/>
    <cellStyle name="Explanatory Text" xfId="109"/>
    <cellStyle name="Followed Hyperlink" xfId="110"/>
    <cellStyle name="Good" xfId="111"/>
    <cellStyle name="Good 2" xfId="112"/>
    <cellStyle name="Heading 1" xfId="113"/>
    <cellStyle name="Heading 1 2" xfId="114"/>
    <cellStyle name="Heading 2" xfId="115"/>
    <cellStyle name="Heading 2 2" xfId="116"/>
    <cellStyle name="Heading 3" xfId="117"/>
    <cellStyle name="Heading 3 2" xfId="118"/>
    <cellStyle name="Heading 4" xfId="119"/>
    <cellStyle name="Heading 4 2" xfId="120"/>
    <cellStyle name="Hyperlink" xfId="121"/>
    <cellStyle name="Input" xfId="122"/>
    <cellStyle name="Input 2" xfId="123"/>
    <cellStyle name="Isticanje1 2" xfId="124"/>
    <cellStyle name="Isticanje2 2" xfId="125"/>
    <cellStyle name="Isticanje3 2" xfId="126"/>
    <cellStyle name="Isticanje4 2" xfId="127"/>
    <cellStyle name="Isticanje5 2" xfId="128"/>
    <cellStyle name="Isticanje6 2" xfId="129"/>
    <cellStyle name="Izlaz 2" xfId="130"/>
    <cellStyle name="Izračun 2" xfId="131"/>
    <cellStyle name="Linked Cell" xfId="132"/>
    <cellStyle name="Linked Cell 2" xfId="133"/>
    <cellStyle name="Loše 2" xfId="134"/>
    <cellStyle name="Naslov 1 2" xfId="135"/>
    <cellStyle name="Naslov 2 2" xfId="136"/>
    <cellStyle name="Naslov 3 2" xfId="137"/>
    <cellStyle name="Naslov 4 2" xfId="138"/>
    <cellStyle name="Neutral" xfId="139"/>
    <cellStyle name="Neutral 2" xfId="140"/>
    <cellStyle name="Neutralno 2" xfId="141"/>
    <cellStyle name="Normal 2" xfId="142"/>
    <cellStyle name="Normal 3" xfId="143"/>
    <cellStyle name="Normal 4" xfId="144"/>
    <cellStyle name="Normal 5" xfId="145"/>
    <cellStyle name="Normalno 2" xfId="146"/>
    <cellStyle name="Normalno 3" xfId="147"/>
    <cellStyle name="Note" xfId="148"/>
    <cellStyle name="Note 2" xfId="149"/>
    <cellStyle name="Obično_Izdana fin.jamstva 2003." xfId="150"/>
    <cellStyle name="Obično_Izdana fin.jamstva 2003. 2" xfId="151"/>
    <cellStyle name="Output" xfId="152"/>
    <cellStyle name="Output 2" xfId="153"/>
    <cellStyle name="Percent" xfId="154"/>
    <cellStyle name="Povezana ćelija 2" xfId="155"/>
    <cellStyle name="Provjera ćelije 2" xfId="156"/>
    <cellStyle name="SAPBEXaggData" xfId="157"/>
    <cellStyle name="SAPBEXaggDataEmph" xfId="158"/>
    <cellStyle name="SAPBEXaggItem" xfId="159"/>
    <cellStyle name="SAPBEXaggItem 2" xfId="160"/>
    <cellStyle name="SAPBEXaggItemX" xfId="161"/>
    <cellStyle name="SAPBEXchaText" xfId="162"/>
    <cellStyle name="SAPBEXchaText 2" xfId="163"/>
    <cellStyle name="SAPBEXexcBad7" xfId="164"/>
    <cellStyle name="SAPBEXexcBad8" xfId="165"/>
    <cellStyle name="SAPBEXexcBad9" xfId="166"/>
    <cellStyle name="SAPBEXexcCritical4" xfId="167"/>
    <cellStyle name="SAPBEXexcCritical5" xfId="168"/>
    <cellStyle name="SAPBEXexcCritical6" xfId="169"/>
    <cellStyle name="SAPBEXexcGood1" xfId="170"/>
    <cellStyle name="SAPBEXexcGood2" xfId="171"/>
    <cellStyle name="SAPBEXexcGood3" xfId="172"/>
    <cellStyle name="SAPBEXfilterDrill" xfId="173"/>
    <cellStyle name="SAPBEXfilterDrill 2" xfId="174"/>
    <cellStyle name="SAPBEXfilterItem" xfId="175"/>
    <cellStyle name="SAPBEXfilterItem 2" xfId="176"/>
    <cellStyle name="SAPBEXfilterText" xfId="177"/>
    <cellStyle name="SAPBEXfilterText 2" xfId="178"/>
    <cellStyle name="SAPBEXformats" xfId="179"/>
    <cellStyle name="SAPBEXheaderItem" xfId="180"/>
    <cellStyle name="SAPBEXheaderItem 2" xfId="181"/>
    <cellStyle name="SAPBEXheaderText" xfId="182"/>
    <cellStyle name="SAPBEXheaderText 2" xfId="183"/>
    <cellStyle name="SAPBEXHLevel0" xfId="184"/>
    <cellStyle name="SAPBEXHLevel0 2" xfId="185"/>
    <cellStyle name="SAPBEXHLevel0X" xfId="186"/>
    <cellStyle name="SAPBEXHLevel1" xfId="187"/>
    <cellStyle name="SAPBEXHLevel1 2" xfId="188"/>
    <cellStyle name="SAPBEXHLevel1X" xfId="189"/>
    <cellStyle name="SAPBEXHLevel2" xfId="190"/>
    <cellStyle name="SAPBEXHLevel2 2" xfId="191"/>
    <cellStyle name="SAPBEXHLevel2X" xfId="192"/>
    <cellStyle name="SAPBEXHLevel3" xfId="193"/>
    <cellStyle name="SAPBEXHLevel3 2" xfId="194"/>
    <cellStyle name="SAPBEXHLevel3X" xfId="195"/>
    <cellStyle name="SAPBEXinputData" xfId="196"/>
    <cellStyle name="SAPBEXItemHeader" xfId="197"/>
    <cellStyle name="SAPBEXresData" xfId="198"/>
    <cellStyle name="SAPBEXresDataEmph" xfId="199"/>
    <cellStyle name="SAPBEXresDataEmph 2" xfId="200"/>
    <cellStyle name="SAPBEXresItem" xfId="201"/>
    <cellStyle name="SAPBEXresItemX" xfId="202"/>
    <cellStyle name="SAPBEXstdData" xfId="203"/>
    <cellStyle name="SAPBEXstdDataEmph" xfId="204"/>
    <cellStyle name="SAPBEXstdItem" xfId="205"/>
    <cellStyle name="SAPBEXstdItem 2" xfId="206"/>
    <cellStyle name="SAPBEXstdItemX" xfId="207"/>
    <cellStyle name="SAPBEXtitle" xfId="208"/>
    <cellStyle name="SAPBEXtitle 2" xfId="209"/>
    <cellStyle name="SAPBEXunassignedItem" xfId="210"/>
    <cellStyle name="SAPBEXunassignedItem 2" xfId="211"/>
    <cellStyle name="SAPBEXundefined" xfId="212"/>
    <cellStyle name="Sheet Title" xfId="213"/>
    <cellStyle name="Tekst upozorenja 2" xfId="214"/>
    <cellStyle name="Title" xfId="215"/>
    <cellStyle name="Total" xfId="216"/>
    <cellStyle name="Total 2" xfId="217"/>
    <cellStyle name="Ukupni zbroj 2" xfId="218"/>
    <cellStyle name="Unos 2" xfId="219"/>
    <cellStyle name="Warning Text" xfId="220"/>
    <cellStyle name="Warning Text 2" xfId="221"/>
    <cellStyle name="Zarez 2" xfId="2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0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2552700</xdr:colOff>
      <xdr:row>1</xdr:row>
      <xdr:rowOff>133350</xdr:rowOff>
    </xdr:to>
    <xdr:pic macro="[1]!DesignIconClicked">
      <xdr:nvPicPr>
        <xdr:cNvPr id="1" name="BExVTD2LQW6EB0J2VW5DOCCET5U4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161925"/>
          <a:ext cx="25527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666750</xdr:colOff>
      <xdr:row>6</xdr:row>
      <xdr:rowOff>133350</xdr:rowOff>
    </xdr:to>
    <xdr:pic macro="[1]!DesignIconClicked">
      <xdr:nvPicPr>
        <xdr:cNvPr id="1" name="BExQHW0TSA3K2AO4CIV2EO1T5SIE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707707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9525</xdr:rowOff>
    </xdr:from>
    <xdr:to>
      <xdr:col>0</xdr:col>
      <xdr:colOff>76200</xdr:colOff>
      <xdr:row>1</xdr:row>
      <xdr:rowOff>57150</xdr:rowOff>
    </xdr:to>
    <xdr:pic macro="[1]!DesignIconClicked">
      <xdr:nvPicPr>
        <xdr:cNvPr id="2" name="BExGP26I52GE7EKKWCPT358V0G2E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7239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28575</xdr:colOff>
      <xdr:row>1</xdr:row>
      <xdr:rowOff>85725</xdr:rowOff>
    </xdr:from>
    <xdr:to>
      <xdr:col>0</xdr:col>
      <xdr:colOff>76200</xdr:colOff>
      <xdr:row>1</xdr:row>
      <xdr:rowOff>133350</xdr:rowOff>
    </xdr:to>
    <xdr:pic macro="[1]!DesignIconClicked">
      <xdr:nvPicPr>
        <xdr:cNvPr id="3" name="BExCS4P2TFBBN2O74G5B583V162Y" descr="SortDescending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8001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</xdr:row>
      <xdr:rowOff>9525</xdr:rowOff>
    </xdr:from>
    <xdr:to>
      <xdr:col>1</xdr:col>
      <xdr:colOff>76200</xdr:colOff>
      <xdr:row>1</xdr:row>
      <xdr:rowOff>57150</xdr:rowOff>
    </xdr:to>
    <xdr:pic macro="[1]!DesignIconClicked">
      <xdr:nvPicPr>
        <xdr:cNvPr id="4" name="BEx9AKAZUNQ9WHR7NFEH0ZJ7ZGER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0225" y="7239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28575</xdr:colOff>
      <xdr:row>1</xdr:row>
      <xdr:rowOff>85725</xdr:rowOff>
    </xdr:from>
    <xdr:to>
      <xdr:col>1</xdr:col>
      <xdr:colOff>76200</xdr:colOff>
      <xdr:row>1</xdr:row>
      <xdr:rowOff>133350</xdr:rowOff>
    </xdr:to>
    <xdr:pic macro="[1]!DesignIconClicked">
      <xdr:nvPicPr>
        <xdr:cNvPr id="5" name="BExZQ1EXQDOBPW6QXRFTY7SDFDSE" descr="SortDescending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0225" y="8001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0</xdr:row>
      <xdr:rowOff>9525</xdr:rowOff>
    </xdr:from>
    <xdr:to>
      <xdr:col>2</xdr:col>
      <xdr:colOff>76200</xdr:colOff>
      <xdr:row>0</xdr:row>
      <xdr:rowOff>57150</xdr:rowOff>
    </xdr:to>
    <xdr:pic macro="[1]!DesignIconClicked">
      <xdr:nvPicPr>
        <xdr:cNvPr id="6" name="BEx3GA387166JMXMGTT2HSBY0SUK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33625" y="9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28575</xdr:colOff>
      <xdr:row>0</xdr:row>
      <xdr:rowOff>85725</xdr:rowOff>
    </xdr:from>
    <xdr:to>
      <xdr:col>2</xdr:col>
      <xdr:colOff>76200</xdr:colOff>
      <xdr:row>0</xdr:row>
      <xdr:rowOff>133350</xdr:rowOff>
    </xdr:to>
    <xdr:pic macro="[1]!DesignIconClicked">
      <xdr:nvPicPr>
        <xdr:cNvPr id="7" name="BExY3XFBGXHEDNFXV6XWVK2SCSTO" descr="SortDescending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33625" y="85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0</xdr:row>
      <xdr:rowOff>9525</xdr:rowOff>
    </xdr:from>
    <xdr:to>
      <xdr:col>3</xdr:col>
      <xdr:colOff>76200</xdr:colOff>
      <xdr:row>0</xdr:row>
      <xdr:rowOff>57150</xdr:rowOff>
    </xdr:to>
    <xdr:pic macro="[1]!DesignIconClicked">
      <xdr:nvPicPr>
        <xdr:cNvPr id="8" name="BExGOB7G8J9JYICE4GCQ1CKVF0R8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76600" y="9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28575</xdr:colOff>
      <xdr:row>0</xdr:row>
      <xdr:rowOff>85725</xdr:rowOff>
    </xdr:from>
    <xdr:to>
      <xdr:col>3</xdr:col>
      <xdr:colOff>76200</xdr:colOff>
      <xdr:row>0</xdr:row>
      <xdr:rowOff>133350</xdr:rowOff>
    </xdr:to>
    <xdr:pic macro="[1]!DesignIconClicked">
      <xdr:nvPicPr>
        <xdr:cNvPr id="9" name="BExO6ZDR6PEKSJFENKTYPEFVYSQ2" descr="SortDescending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76600" y="85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0</xdr:row>
      <xdr:rowOff>9525</xdr:rowOff>
    </xdr:from>
    <xdr:to>
      <xdr:col>4</xdr:col>
      <xdr:colOff>76200</xdr:colOff>
      <xdr:row>0</xdr:row>
      <xdr:rowOff>57150</xdr:rowOff>
    </xdr:to>
    <xdr:pic macro="[1]!DesignIconClicked">
      <xdr:nvPicPr>
        <xdr:cNvPr id="10" name="BExBA708D0FANB7AADMZ3MRT4OZM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05275" y="9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28575</xdr:colOff>
      <xdr:row>0</xdr:row>
      <xdr:rowOff>85725</xdr:rowOff>
    </xdr:from>
    <xdr:to>
      <xdr:col>4</xdr:col>
      <xdr:colOff>76200</xdr:colOff>
      <xdr:row>0</xdr:row>
      <xdr:rowOff>133350</xdr:rowOff>
    </xdr:to>
    <xdr:pic macro="[1]!DesignIconClicked">
      <xdr:nvPicPr>
        <xdr:cNvPr id="11" name="BExKIGW5UKYEBALFADRZZZL62KZH" descr="SortDescending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05275" y="85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0</xdr:row>
      <xdr:rowOff>9525</xdr:rowOff>
    </xdr:from>
    <xdr:to>
      <xdr:col>5</xdr:col>
      <xdr:colOff>66675</xdr:colOff>
      <xdr:row>0</xdr:row>
      <xdr:rowOff>57150</xdr:rowOff>
    </xdr:to>
    <xdr:pic macro="[1]!DesignIconClicked">
      <xdr:nvPicPr>
        <xdr:cNvPr id="12" name="BEx7I9N43B5QGXU87GMRO0TIJT70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24425" y="9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19050</xdr:colOff>
      <xdr:row>0</xdr:row>
      <xdr:rowOff>85725</xdr:rowOff>
    </xdr:from>
    <xdr:to>
      <xdr:col>5</xdr:col>
      <xdr:colOff>66675</xdr:colOff>
      <xdr:row>0</xdr:row>
      <xdr:rowOff>133350</xdr:rowOff>
    </xdr:to>
    <xdr:pic macro="[1]!DesignIconClicked">
      <xdr:nvPicPr>
        <xdr:cNvPr id="13" name="BExB0FGK6RXG2R6LJGNGLH3GUHI2" descr="SortDescending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24425" y="85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0</xdr:row>
      <xdr:rowOff>9525</xdr:rowOff>
    </xdr:from>
    <xdr:to>
      <xdr:col>6</xdr:col>
      <xdr:colOff>66675</xdr:colOff>
      <xdr:row>0</xdr:row>
      <xdr:rowOff>57150</xdr:rowOff>
    </xdr:to>
    <xdr:pic macro="[1]!DesignIconClicked">
      <xdr:nvPicPr>
        <xdr:cNvPr id="14" name="BEx1VFNM60SH0PS9OSOAZ8G9DTQO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67400" y="9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19050</xdr:colOff>
      <xdr:row>0</xdr:row>
      <xdr:rowOff>85725</xdr:rowOff>
    </xdr:from>
    <xdr:to>
      <xdr:col>6</xdr:col>
      <xdr:colOff>66675</xdr:colOff>
      <xdr:row>0</xdr:row>
      <xdr:rowOff>133350</xdr:rowOff>
    </xdr:to>
    <xdr:pic macro="[1]!DesignIconClicked">
      <xdr:nvPicPr>
        <xdr:cNvPr id="15" name="BExIMJEPO1V1HGZJTZZW76ZZYC5B" descr="SortDescending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67400" y="85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0</xdr:row>
      <xdr:rowOff>9525</xdr:rowOff>
    </xdr:from>
    <xdr:to>
      <xdr:col>7</xdr:col>
      <xdr:colOff>76200</xdr:colOff>
      <xdr:row>0</xdr:row>
      <xdr:rowOff>57150</xdr:rowOff>
    </xdr:to>
    <xdr:pic macro="[1]!DesignIconClicked">
      <xdr:nvPicPr>
        <xdr:cNvPr id="16" name="BExSA8C5FWWVJTXA5T6TOGTROI0Q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38900" y="9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28575</xdr:colOff>
      <xdr:row>0</xdr:row>
      <xdr:rowOff>85725</xdr:rowOff>
    </xdr:from>
    <xdr:to>
      <xdr:col>7</xdr:col>
      <xdr:colOff>76200</xdr:colOff>
      <xdr:row>0</xdr:row>
      <xdr:rowOff>133350</xdr:rowOff>
    </xdr:to>
    <xdr:pic macro="[1]!DesignIconClicked">
      <xdr:nvPicPr>
        <xdr:cNvPr id="17" name="BExMAEIQNAG41NL1LFT3N56HVGVQ" descr="SortDescending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38900" y="85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2</xdr:row>
      <xdr:rowOff>0</xdr:rowOff>
    </xdr:from>
    <xdr:to>
      <xdr:col>0</xdr:col>
      <xdr:colOff>247650</xdr:colOff>
      <xdr:row>2</xdr:row>
      <xdr:rowOff>123825</xdr:rowOff>
    </xdr:to>
    <xdr:pic macro="[1]!DesignIconClicked">
      <xdr:nvPicPr>
        <xdr:cNvPr id="18" name="BExZJHZY110JLLO9SFNJVPB5OKV9" descr="Expand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" y="857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3</xdr:row>
      <xdr:rowOff>0</xdr:rowOff>
    </xdr:from>
    <xdr:to>
      <xdr:col>0</xdr:col>
      <xdr:colOff>361950</xdr:colOff>
      <xdr:row>3</xdr:row>
      <xdr:rowOff>123825</xdr:rowOff>
    </xdr:to>
    <xdr:pic macro="[1]!DesignIconClicked">
      <xdr:nvPicPr>
        <xdr:cNvPr id="19" name="BExZQUXN23J1LDO18B3EG402IYGC" descr="Expand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" y="1000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4</xdr:row>
      <xdr:rowOff>0</xdr:rowOff>
    </xdr:from>
    <xdr:to>
      <xdr:col>0</xdr:col>
      <xdr:colOff>476250</xdr:colOff>
      <xdr:row>4</xdr:row>
      <xdr:rowOff>123825</xdr:rowOff>
    </xdr:to>
    <xdr:pic macro="[1]!DesignIconClicked">
      <xdr:nvPicPr>
        <xdr:cNvPr id="20" name="BExGLD43DC0VRP1EFW4HBG4FTUT9" descr="Expand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2425" y="1143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5</xdr:row>
      <xdr:rowOff>0</xdr:rowOff>
    </xdr:from>
    <xdr:to>
      <xdr:col>0</xdr:col>
      <xdr:colOff>590550</xdr:colOff>
      <xdr:row>5</xdr:row>
      <xdr:rowOff>123825</xdr:rowOff>
    </xdr:to>
    <xdr:pic macro="[1]!DesignIconClicked">
      <xdr:nvPicPr>
        <xdr:cNvPr id="21" name="BExXVUKDODE7EPH1A6LQP3S1Z45O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6725" y="1285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6</xdr:row>
      <xdr:rowOff>0</xdr:rowOff>
    </xdr:from>
    <xdr:to>
      <xdr:col>0</xdr:col>
      <xdr:colOff>590550</xdr:colOff>
      <xdr:row>6</xdr:row>
      <xdr:rowOff>123825</xdr:rowOff>
    </xdr:to>
    <xdr:pic macro="[1]!DesignIconClicked">
      <xdr:nvPicPr>
        <xdr:cNvPr id="22" name="BExS8CRA7E6WPE4CYXA24R2IJ9G0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6725" y="1428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542925</xdr:colOff>
      <xdr:row>7</xdr:row>
      <xdr:rowOff>133350</xdr:rowOff>
    </xdr:to>
    <xdr:pic macro="[1]!DesignIconClicked">
      <xdr:nvPicPr>
        <xdr:cNvPr id="1" name="BExB2TMJEDEOK7P8F6238X4H0YQS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701040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</xdr:row>
      <xdr:rowOff>0</xdr:rowOff>
    </xdr:from>
    <xdr:to>
      <xdr:col>0</xdr:col>
      <xdr:colOff>133350</xdr:colOff>
      <xdr:row>2</xdr:row>
      <xdr:rowOff>123825</xdr:rowOff>
    </xdr:to>
    <xdr:pic macro="[1]!DesignIconClicked">
      <xdr:nvPicPr>
        <xdr:cNvPr id="2" name="BExZO3ABM0VPIZ2XCNWLBPV5M13L" descr="Expand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714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3</xdr:row>
      <xdr:rowOff>0</xdr:rowOff>
    </xdr:from>
    <xdr:to>
      <xdr:col>0</xdr:col>
      <xdr:colOff>247650</xdr:colOff>
      <xdr:row>3</xdr:row>
      <xdr:rowOff>123825</xdr:rowOff>
    </xdr:to>
    <xdr:pic macro="[1]!DesignIconClicked">
      <xdr:nvPicPr>
        <xdr:cNvPr id="3" name="BExS1VAHVCL0VC34V6CI4QV682E4" descr="Expand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857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4</xdr:row>
      <xdr:rowOff>0</xdr:rowOff>
    </xdr:from>
    <xdr:to>
      <xdr:col>0</xdr:col>
      <xdr:colOff>361950</xdr:colOff>
      <xdr:row>4</xdr:row>
      <xdr:rowOff>123825</xdr:rowOff>
    </xdr:to>
    <xdr:pic macro="[1]!DesignIconClicked">
      <xdr:nvPicPr>
        <xdr:cNvPr id="4" name="BExQFN9APYA5B18J93L1PW7R4M8X" descr="Expand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1000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1628775</xdr:colOff>
      <xdr:row>0</xdr:row>
      <xdr:rowOff>133350</xdr:rowOff>
    </xdr:to>
    <xdr:pic macro="[1]!DesignIconClicked">
      <xdr:nvPicPr>
        <xdr:cNvPr id="1" name="BExXPVZBBFZB568F3K3WIUDXZVS7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16287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%20(x86)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  <sheetName val="BExAnalyzer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15"/>
  <sheetViews>
    <sheetView zoomScalePageLayoutView="0" workbookViewId="0" topLeftCell="A1">
      <selection activeCell="A1" sqref="A1"/>
    </sheetView>
  </sheetViews>
  <sheetFormatPr defaultColWidth="9.33203125" defaultRowHeight="11.25"/>
  <cols>
    <col min="5" max="5" width="0" style="0" hidden="1" customWidth="1"/>
  </cols>
  <sheetData>
    <row r="1" ht="11.25">
      <c r="A1">
        <v>7</v>
      </c>
    </row>
    <row r="14" spans="3:4" ht="12.75">
      <c r="C14" s="1" t="s">
        <v>1</v>
      </c>
      <c r="D14" s="1"/>
    </row>
    <row r="15" spans="3:4" ht="11.25">
      <c r="C15" s="3"/>
      <c r="D15" s="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A1" sqref="A1:IV1"/>
    </sheetView>
  </sheetViews>
  <sheetFormatPr defaultColWidth="9.33203125" defaultRowHeight="11.25"/>
  <cols>
    <col min="1" max="1" width="8.83203125" style="0" customWidth="1"/>
    <col min="2" max="2" width="13.83203125" style="0" customWidth="1"/>
    <col min="3" max="3" width="41.83203125" style="0" customWidth="1"/>
    <col min="4" max="4" width="18.83203125" style="0" customWidth="1"/>
    <col min="5" max="5" width="28.83203125" style="0" customWidth="1"/>
    <col min="7" max="9" width="17.83203125" style="0" customWidth="1"/>
    <col min="10" max="10" width="25.83203125" style="0" customWidth="1"/>
    <col min="11" max="46" width="9.33203125" style="19" customWidth="1"/>
  </cols>
  <sheetData>
    <row r="1" spans="1:10" s="385" customFormat="1" ht="18.75">
      <c r="A1" s="384" t="s">
        <v>195</v>
      </c>
      <c r="B1" s="384"/>
      <c r="C1" s="384"/>
      <c r="D1" s="384"/>
      <c r="E1" s="384"/>
      <c r="F1" s="384"/>
      <c r="G1" s="384"/>
      <c r="H1" s="384"/>
      <c r="I1" s="384"/>
      <c r="J1" s="384"/>
    </row>
    <row r="2" spans="1:10" ht="17.25" customHeight="1">
      <c r="A2" s="19"/>
      <c r="B2" s="244"/>
      <c r="C2" s="245"/>
      <c r="D2" s="19"/>
      <c r="E2" s="19"/>
      <c r="F2" s="19"/>
      <c r="G2" s="246"/>
      <c r="H2" s="246"/>
      <c r="I2" s="246"/>
      <c r="J2" s="246"/>
    </row>
    <row r="3" spans="1:10" ht="20.25">
      <c r="A3" s="375" t="s">
        <v>170</v>
      </c>
      <c r="B3" s="375"/>
      <c r="C3" s="375"/>
      <c r="D3" s="375"/>
      <c r="E3" s="375"/>
      <c r="F3" s="375"/>
      <c r="G3" s="375"/>
      <c r="H3" s="375"/>
      <c r="I3" s="375"/>
      <c r="J3" s="375"/>
    </row>
    <row r="4" spans="1:10" ht="20.25" thickBot="1">
      <c r="A4" s="376"/>
      <c r="B4" s="376"/>
      <c r="C4" s="376"/>
      <c r="D4" s="376"/>
      <c r="E4" s="376"/>
      <c r="F4" s="376"/>
      <c r="G4" s="376"/>
      <c r="H4" s="376"/>
      <c r="I4" s="376"/>
      <c r="J4" s="376"/>
    </row>
    <row r="5" spans="1:10" ht="21" thickBot="1" thickTop="1">
      <c r="A5" s="247"/>
      <c r="B5" s="377"/>
      <c r="C5" s="377"/>
      <c r="D5" s="248"/>
      <c r="E5" s="248"/>
      <c r="F5" s="378" t="s">
        <v>171</v>
      </c>
      <c r="G5" s="379"/>
      <c r="H5" s="379"/>
      <c r="I5" s="379"/>
      <c r="J5" s="380"/>
    </row>
    <row r="6" spans="1:10" ht="68.25" customHeight="1" thickBot="1">
      <c r="A6" s="249" t="s">
        <v>172</v>
      </c>
      <c r="B6" s="250" t="s">
        <v>173</v>
      </c>
      <c r="C6" s="251" t="s">
        <v>162</v>
      </c>
      <c r="D6" s="250" t="s">
        <v>174</v>
      </c>
      <c r="E6" s="252" t="s">
        <v>159</v>
      </c>
      <c r="F6" s="253" t="s">
        <v>175</v>
      </c>
      <c r="G6" s="250" t="s">
        <v>176</v>
      </c>
      <c r="H6" s="251" t="s">
        <v>177</v>
      </c>
      <c r="I6" s="251" t="s">
        <v>178</v>
      </c>
      <c r="J6" s="254" t="s">
        <v>179</v>
      </c>
    </row>
    <row r="7" spans="1:10" ht="19.5" thickBot="1">
      <c r="A7" s="255"/>
      <c r="B7" s="256"/>
      <c r="C7" s="255" t="s">
        <v>180</v>
      </c>
      <c r="D7" s="256"/>
      <c r="E7" s="257"/>
      <c r="F7" s="258"/>
      <c r="G7" s="259"/>
      <c r="H7" s="260"/>
      <c r="I7" s="260"/>
      <c r="J7" s="261"/>
    </row>
    <row r="8" spans="1:10" ht="19.5" thickBot="1">
      <c r="A8" s="257"/>
      <c r="B8" s="262"/>
      <c r="C8" s="263"/>
      <c r="D8" s="262"/>
      <c r="E8" s="263"/>
      <c r="F8" s="263"/>
      <c r="G8" s="264"/>
      <c r="H8" s="265"/>
      <c r="I8" s="265"/>
      <c r="J8" s="266"/>
    </row>
    <row r="9" spans="1:10" ht="19.5" thickBot="1">
      <c r="A9" s="257"/>
      <c r="B9" s="262"/>
      <c r="C9" s="263"/>
      <c r="D9" s="262"/>
      <c r="E9" s="263"/>
      <c r="F9" s="263"/>
      <c r="G9" s="264"/>
      <c r="H9" s="265"/>
      <c r="I9" s="265"/>
      <c r="J9" s="266"/>
    </row>
    <row r="10" spans="1:10" ht="19.5" thickBot="1">
      <c r="A10" s="381" t="s">
        <v>181</v>
      </c>
      <c r="B10" s="382"/>
      <c r="C10" s="382"/>
      <c r="D10" s="382"/>
      <c r="E10" s="382"/>
      <c r="F10" s="267"/>
      <c r="G10" s="268"/>
      <c r="H10" s="268"/>
      <c r="I10" s="268"/>
      <c r="J10" s="269"/>
    </row>
    <row r="11" spans="1:10" ht="11.25">
      <c r="A11" s="270"/>
      <c r="B11" s="271"/>
      <c r="C11" s="272"/>
      <c r="D11" s="270"/>
      <c r="E11" s="270"/>
      <c r="F11" s="270"/>
      <c r="G11" s="273"/>
      <c r="H11" s="273"/>
      <c r="I11" s="273"/>
      <c r="J11" s="273"/>
    </row>
    <row r="12" spans="2:10" s="19" customFormat="1" ht="11.25">
      <c r="B12" s="244"/>
      <c r="C12" s="245"/>
      <c r="D12" s="37"/>
      <c r="G12" s="274"/>
      <c r="H12" s="246"/>
      <c r="I12" s="246"/>
      <c r="J12" s="246"/>
    </row>
    <row r="13" s="19" customFormat="1" ht="11.25"/>
    <row r="14" s="19" customFormat="1" ht="11.25"/>
    <row r="15" s="19" customFormat="1" ht="11.25"/>
    <row r="16" s="19" customFormat="1" ht="11.25"/>
    <row r="17" s="19" customFormat="1" ht="11.25"/>
    <row r="18" s="19" customFormat="1" ht="11.25"/>
    <row r="19" s="19" customFormat="1" ht="11.25"/>
    <row r="20" s="19" customFormat="1" ht="11.25"/>
    <row r="21" s="19" customFormat="1" ht="11.25"/>
    <row r="22" s="19" customFormat="1" ht="11.25"/>
    <row r="23" s="19" customFormat="1" ht="11.25"/>
    <row r="24" s="19" customFormat="1" ht="11.25"/>
    <row r="25" s="19" customFormat="1" ht="11.25"/>
    <row r="26" s="19" customFormat="1" ht="11.25"/>
    <row r="27" s="19" customFormat="1" ht="11.25"/>
    <row r="28" s="19" customFormat="1" ht="11.25"/>
    <row r="29" s="19" customFormat="1" ht="11.25"/>
    <row r="30" s="19" customFormat="1" ht="11.25"/>
    <row r="31" s="19" customFormat="1" ht="11.25"/>
    <row r="32" s="19" customFormat="1" ht="11.25"/>
    <row r="33" s="19" customFormat="1" ht="11.25"/>
    <row r="34" s="19" customFormat="1" ht="11.25"/>
    <row r="35" s="19" customFormat="1" ht="11.25"/>
    <row r="36" s="19" customFormat="1" ht="11.25"/>
    <row r="37" s="19" customFormat="1" ht="11.25"/>
    <row r="38" s="19" customFormat="1" ht="11.25"/>
    <row r="39" s="19" customFormat="1" ht="11.25"/>
    <row r="40" s="19" customFormat="1" ht="11.25"/>
    <row r="41" s="19" customFormat="1" ht="11.25"/>
    <row r="42" s="19" customFormat="1" ht="11.25"/>
    <row r="43" s="19" customFormat="1" ht="11.25"/>
    <row r="44" s="19" customFormat="1" ht="11.25"/>
    <row r="45" s="19" customFormat="1" ht="11.25"/>
    <row r="46" s="19" customFormat="1" ht="11.25"/>
    <row r="47" s="19" customFormat="1" ht="11.25"/>
    <row r="48" s="19" customFormat="1" ht="11.25"/>
    <row r="49" s="19" customFormat="1" ht="11.25"/>
    <row r="50" s="19" customFormat="1" ht="11.25"/>
    <row r="51" s="19" customFormat="1" ht="11.25"/>
    <row r="52" s="19" customFormat="1" ht="11.25"/>
    <row r="53" s="19" customFormat="1" ht="11.25"/>
    <row r="54" s="19" customFormat="1" ht="11.25"/>
    <row r="55" s="19" customFormat="1" ht="11.25"/>
    <row r="56" s="19" customFormat="1" ht="11.25"/>
    <row r="57" s="19" customFormat="1" ht="11.25"/>
    <row r="58" s="19" customFormat="1" ht="11.25"/>
    <row r="59" s="19" customFormat="1" ht="11.25"/>
    <row r="60" s="19" customFormat="1" ht="11.25"/>
    <row r="61" s="19" customFormat="1" ht="11.25"/>
    <row r="62" s="19" customFormat="1" ht="11.25"/>
    <row r="63" s="19" customFormat="1" ht="11.25"/>
    <row r="64" s="19" customFormat="1" ht="11.25"/>
    <row r="65" s="19" customFormat="1" ht="11.25"/>
    <row r="66" s="19" customFormat="1" ht="11.25"/>
    <row r="67" s="19" customFormat="1" ht="11.25"/>
    <row r="68" s="19" customFormat="1" ht="11.25"/>
    <row r="69" s="19" customFormat="1" ht="11.25"/>
    <row r="70" s="19" customFormat="1" ht="11.25"/>
    <row r="71" s="19" customFormat="1" ht="11.25"/>
    <row r="72" s="19" customFormat="1" ht="11.25"/>
    <row r="73" s="19" customFormat="1" ht="11.25"/>
    <row r="74" s="19" customFormat="1" ht="11.25"/>
    <row r="75" s="19" customFormat="1" ht="11.25"/>
    <row r="76" s="19" customFormat="1" ht="11.25"/>
    <row r="77" s="19" customFormat="1" ht="11.25"/>
    <row r="78" s="19" customFormat="1" ht="11.25"/>
    <row r="79" s="19" customFormat="1" ht="11.25"/>
    <row r="80" s="19" customFormat="1" ht="11.25"/>
    <row r="81" s="19" customFormat="1" ht="11.25"/>
    <row r="82" s="19" customFormat="1" ht="11.25"/>
    <row r="83" s="19" customFormat="1" ht="11.25"/>
    <row r="84" s="19" customFormat="1" ht="11.25"/>
    <row r="85" s="19" customFormat="1" ht="11.25"/>
    <row r="86" s="19" customFormat="1" ht="11.25"/>
    <row r="87" s="19" customFormat="1" ht="11.25"/>
    <row r="88" s="19" customFormat="1" ht="11.25"/>
    <row r="89" s="19" customFormat="1" ht="11.25"/>
    <row r="90" s="19" customFormat="1" ht="11.25"/>
    <row r="91" s="19" customFormat="1" ht="11.25"/>
    <row r="92" s="19" customFormat="1" ht="11.25"/>
    <row r="93" s="19" customFormat="1" ht="11.25"/>
    <row r="94" s="19" customFormat="1" ht="11.25"/>
    <row r="95" s="19" customFormat="1" ht="11.25"/>
    <row r="96" s="19" customFormat="1" ht="11.25"/>
    <row r="97" s="19" customFormat="1" ht="11.25"/>
    <row r="98" s="19" customFormat="1" ht="11.25"/>
    <row r="99" s="19" customFormat="1" ht="11.25"/>
    <row r="100" s="19" customFormat="1" ht="11.25"/>
    <row r="101" s="19" customFormat="1" ht="11.25"/>
    <row r="102" s="19" customFormat="1" ht="11.25"/>
    <row r="103" s="19" customFormat="1" ht="11.25"/>
    <row r="104" s="19" customFormat="1" ht="11.25"/>
    <row r="105" s="19" customFormat="1" ht="11.25"/>
    <row r="106" s="19" customFormat="1" ht="11.25"/>
    <row r="107" s="19" customFormat="1" ht="11.25"/>
    <row r="108" s="19" customFormat="1" ht="11.25"/>
    <row r="109" s="19" customFormat="1" ht="11.25"/>
    <row r="110" s="19" customFormat="1" ht="11.25"/>
    <row r="111" s="19" customFormat="1" ht="11.25"/>
    <row r="112" s="19" customFormat="1" ht="11.25"/>
    <row r="113" s="19" customFormat="1" ht="11.25"/>
    <row r="114" s="19" customFormat="1" ht="11.25"/>
    <row r="115" s="19" customFormat="1" ht="11.25"/>
    <row r="116" s="19" customFormat="1" ht="11.25"/>
    <row r="117" s="19" customFormat="1" ht="11.25"/>
    <row r="118" s="19" customFormat="1" ht="11.25"/>
    <row r="119" s="19" customFormat="1" ht="11.25"/>
    <row r="120" s="19" customFormat="1" ht="11.25"/>
    <row r="121" s="19" customFormat="1" ht="11.25"/>
    <row r="122" s="19" customFormat="1" ht="11.25"/>
    <row r="123" s="19" customFormat="1" ht="11.25"/>
    <row r="124" s="19" customFormat="1" ht="11.25"/>
    <row r="125" s="19" customFormat="1" ht="11.25"/>
    <row r="126" s="19" customFormat="1" ht="11.25"/>
    <row r="127" s="19" customFormat="1" ht="11.25"/>
    <row r="128" s="19" customFormat="1" ht="11.25"/>
    <row r="129" s="19" customFormat="1" ht="11.25"/>
    <row r="130" s="19" customFormat="1" ht="11.25"/>
    <row r="131" s="19" customFormat="1" ht="11.25"/>
    <row r="132" s="19" customFormat="1" ht="11.25"/>
    <row r="133" s="19" customFormat="1" ht="11.25"/>
    <row r="134" s="19" customFormat="1" ht="11.25"/>
    <row r="135" s="19" customFormat="1" ht="11.25"/>
    <row r="136" s="19" customFormat="1" ht="11.25"/>
    <row r="137" s="19" customFormat="1" ht="11.25"/>
    <row r="138" s="19" customFormat="1" ht="11.25"/>
    <row r="139" s="19" customFormat="1" ht="11.25"/>
    <row r="140" s="19" customFormat="1" ht="11.25"/>
    <row r="141" s="19" customFormat="1" ht="11.25"/>
    <row r="142" s="19" customFormat="1" ht="11.25"/>
    <row r="143" s="19" customFormat="1" ht="11.25"/>
    <row r="144" s="19" customFormat="1" ht="11.25"/>
    <row r="145" s="19" customFormat="1" ht="11.25"/>
    <row r="146" s="19" customFormat="1" ht="11.25"/>
    <row r="147" s="19" customFormat="1" ht="11.25"/>
    <row r="148" s="19" customFormat="1" ht="11.25"/>
    <row r="149" s="19" customFormat="1" ht="11.25"/>
    <row r="150" s="19" customFormat="1" ht="11.25"/>
    <row r="151" s="19" customFormat="1" ht="11.25"/>
    <row r="152" s="19" customFormat="1" ht="11.25"/>
    <row r="153" s="19" customFormat="1" ht="11.25"/>
    <row r="154" s="19" customFormat="1" ht="11.25"/>
    <row r="155" s="19" customFormat="1" ht="11.25"/>
    <row r="156" s="19" customFormat="1" ht="11.25"/>
    <row r="157" s="19" customFormat="1" ht="11.25"/>
    <row r="158" s="19" customFormat="1" ht="11.25"/>
    <row r="159" s="19" customFormat="1" ht="11.25"/>
    <row r="160" s="19" customFormat="1" ht="11.25"/>
    <row r="161" s="19" customFormat="1" ht="11.25"/>
    <row r="162" s="19" customFormat="1" ht="11.25"/>
    <row r="163" s="19" customFormat="1" ht="11.25"/>
    <row r="164" s="19" customFormat="1" ht="11.25"/>
  </sheetData>
  <sheetProtection/>
  <mergeCells count="6">
    <mergeCell ref="A1:J1"/>
    <mergeCell ref="A3:J3"/>
    <mergeCell ref="A4:J4"/>
    <mergeCell ref="B5:C5"/>
    <mergeCell ref="F5:J5"/>
    <mergeCell ref="A10:E10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C16" sqref="C16"/>
    </sheetView>
  </sheetViews>
  <sheetFormatPr defaultColWidth="9.33203125" defaultRowHeight="11.25"/>
  <cols>
    <col min="1" max="1" width="8.16015625" style="0" customWidth="1"/>
    <col min="2" max="2" width="25.83203125" style="0" customWidth="1"/>
    <col min="3" max="3" width="19.33203125" style="0" customWidth="1"/>
    <col min="4" max="4" width="16.83203125" style="0" customWidth="1"/>
    <col min="5" max="5" width="28.66015625" style="0" customWidth="1"/>
    <col min="6" max="6" width="15.5" style="0" customWidth="1"/>
    <col min="7" max="7" width="31.83203125" style="0" customWidth="1"/>
    <col min="9" max="9" width="11.5" style="0" customWidth="1"/>
    <col min="10" max="10" width="13.33203125" style="0" customWidth="1"/>
    <col min="11" max="11" width="25.5" style="0" customWidth="1"/>
    <col min="12" max="12" width="33.83203125" style="0" customWidth="1"/>
    <col min="13" max="49" width="9.33203125" style="19" customWidth="1"/>
  </cols>
  <sheetData>
    <row r="1" spans="1:10" s="385" customFormat="1" ht="18.75">
      <c r="A1" s="384" t="s">
        <v>195</v>
      </c>
      <c r="B1" s="384"/>
      <c r="C1" s="384"/>
      <c r="D1" s="384"/>
      <c r="E1" s="384"/>
      <c r="F1" s="384"/>
      <c r="G1" s="384"/>
      <c r="H1" s="384"/>
      <c r="I1" s="384"/>
      <c r="J1" s="384"/>
    </row>
    <row r="2" spans="1:10" s="385" customFormat="1" ht="18.75">
      <c r="A2" s="386"/>
      <c r="B2" s="386"/>
      <c r="C2" s="386"/>
      <c r="D2" s="386"/>
      <c r="E2" s="386"/>
      <c r="F2" s="386"/>
      <c r="G2" s="386"/>
      <c r="H2" s="386"/>
      <c r="I2" s="386"/>
      <c r="J2" s="386"/>
    </row>
    <row r="3" spans="1:12" s="19" customFormat="1" ht="25.5" customHeight="1">
      <c r="A3" s="383" t="s">
        <v>182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</row>
    <row r="4" spans="1:12" s="19" customFormat="1" ht="19.5" thickBot="1">
      <c r="A4" s="275"/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</row>
    <row r="5" spans="1:12" ht="69.75" customHeight="1">
      <c r="A5" s="276" t="s">
        <v>183</v>
      </c>
      <c r="B5" s="277" t="s">
        <v>184</v>
      </c>
      <c r="C5" s="277" t="s">
        <v>185</v>
      </c>
      <c r="D5" s="277" t="s">
        <v>186</v>
      </c>
      <c r="E5" s="277" t="s">
        <v>187</v>
      </c>
      <c r="F5" s="277" t="s">
        <v>188</v>
      </c>
      <c r="G5" s="277" t="s">
        <v>189</v>
      </c>
      <c r="H5" s="277" t="s">
        <v>163</v>
      </c>
      <c r="I5" s="277" t="s">
        <v>190</v>
      </c>
      <c r="J5" s="277" t="s">
        <v>191</v>
      </c>
      <c r="K5" s="277" t="s">
        <v>192</v>
      </c>
      <c r="L5" s="277" t="s">
        <v>193</v>
      </c>
    </row>
    <row r="6" spans="1:12" ht="11.25">
      <c r="A6" s="278">
        <v>1</v>
      </c>
      <c r="B6" s="279">
        <v>2</v>
      </c>
      <c r="C6" s="279">
        <v>3</v>
      </c>
      <c r="D6" s="279">
        <v>4</v>
      </c>
      <c r="E6" s="279">
        <v>5</v>
      </c>
      <c r="F6" s="279">
        <v>6</v>
      </c>
      <c r="G6" s="279">
        <v>7</v>
      </c>
      <c r="H6" s="279">
        <v>8</v>
      </c>
      <c r="I6" s="279">
        <v>9</v>
      </c>
      <c r="J6" s="279">
        <v>10</v>
      </c>
      <c r="K6" s="279">
        <v>11</v>
      </c>
      <c r="L6" s="279">
        <v>12</v>
      </c>
    </row>
    <row r="7" spans="1:12" s="19" customFormat="1" ht="15">
      <c r="A7" s="280">
        <v>1</v>
      </c>
      <c r="B7" s="281"/>
      <c r="C7" s="282"/>
      <c r="D7" s="283"/>
      <c r="E7" s="284"/>
      <c r="F7" s="284"/>
      <c r="G7" s="285"/>
      <c r="H7" s="285"/>
      <c r="I7" s="286"/>
      <c r="J7" s="287"/>
      <c r="K7" s="288"/>
      <c r="L7" s="288"/>
    </row>
    <row r="8" spans="1:12" s="19" customFormat="1" ht="15">
      <c r="A8" s="280">
        <v>2</v>
      </c>
      <c r="B8" s="281"/>
      <c r="C8" s="282"/>
      <c r="D8" s="283"/>
      <c r="E8" s="284"/>
      <c r="F8" s="284"/>
      <c r="G8" s="285"/>
      <c r="H8" s="285"/>
      <c r="I8" s="286"/>
      <c r="J8" s="287"/>
      <c r="K8" s="288"/>
      <c r="L8" s="288"/>
    </row>
    <row r="9" spans="1:12" s="19" customFormat="1" ht="15">
      <c r="A9" s="289">
        <v>3</v>
      </c>
      <c r="B9" s="290"/>
      <c r="C9" s="291"/>
      <c r="D9" s="287"/>
      <c r="E9" s="284"/>
      <c r="F9" s="284"/>
      <c r="G9" s="285"/>
      <c r="H9" s="285"/>
      <c r="I9" s="286"/>
      <c r="J9" s="287"/>
      <c r="K9" s="288"/>
      <c r="L9" s="288"/>
    </row>
    <row r="10" spans="1:12" s="19" customFormat="1" ht="15">
      <c r="A10" s="280">
        <v>4</v>
      </c>
      <c r="B10" s="292"/>
      <c r="C10" s="282"/>
      <c r="D10" s="293"/>
      <c r="E10" s="294"/>
      <c r="F10" s="294"/>
      <c r="G10" s="285"/>
      <c r="H10" s="285"/>
      <c r="I10" s="295"/>
      <c r="J10" s="290"/>
      <c r="K10" s="296"/>
      <c r="L10" s="297"/>
    </row>
    <row r="11" spans="1:12" s="19" customFormat="1" ht="15">
      <c r="A11" s="280">
        <v>5</v>
      </c>
      <c r="B11" s="298"/>
      <c r="C11" s="282"/>
      <c r="D11" s="293"/>
      <c r="E11" s="294"/>
      <c r="F11" s="294"/>
      <c r="G11" s="299"/>
      <c r="H11" s="299"/>
      <c r="I11" s="281"/>
      <c r="J11" s="293"/>
      <c r="K11" s="300"/>
      <c r="L11" s="300"/>
    </row>
    <row r="12" spans="1:12" s="19" customFormat="1" ht="15">
      <c r="A12" s="280">
        <v>6</v>
      </c>
      <c r="B12" s="281"/>
      <c r="C12" s="301"/>
      <c r="D12" s="302"/>
      <c r="E12" s="284"/>
      <c r="F12" s="294"/>
      <c r="G12" s="285"/>
      <c r="H12" s="285"/>
      <c r="I12" s="281"/>
      <c r="J12" s="303"/>
      <c r="K12" s="297"/>
      <c r="L12" s="297"/>
    </row>
    <row r="13" spans="1:12" s="19" customFormat="1" ht="15">
      <c r="A13" s="280">
        <v>7</v>
      </c>
      <c r="B13" s="304"/>
      <c r="C13" s="305"/>
      <c r="D13" s="306"/>
      <c r="E13" s="281"/>
      <c r="F13" s="307"/>
      <c r="G13" s="308"/>
      <c r="H13" s="308"/>
      <c r="I13" s="309"/>
      <c r="J13" s="304"/>
      <c r="K13" s="300"/>
      <c r="L13" s="300"/>
    </row>
    <row r="14" spans="1:12" s="19" customFormat="1" ht="15.75" thickBot="1">
      <c r="A14" s="310">
        <v>8</v>
      </c>
      <c r="B14" s="311"/>
      <c r="C14" s="312"/>
      <c r="D14" s="313"/>
      <c r="E14" s="314"/>
      <c r="F14" s="315"/>
      <c r="G14" s="316"/>
      <c r="H14" s="316"/>
      <c r="I14" s="317"/>
      <c r="J14" s="313"/>
      <c r="K14" s="318"/>
      <c r="L14" s="318"/>
    </row>
    <row r="15" spans="1:12" s="19" customFormat="1" ht="15">
      <c r="A15" s="319" t="s">
        <v>194</v>
      </c>
      <c r="B15" s="319"/>
      <c r="C15" s="319"/>
      <c r="D15" s="319"/>
      <c r="E15" s="319"/>
      <c r="F15" s="319"/>
      <c r="G15" s="319"/>
      <c r="H15" s="319"/>
      <c r="I15" s="319"/>
      <c r="J15" s="319"/>
      <c r="K15" s="320"/>
      <c r="L15" s="320"/>
    </row>
    <row r="16" s="19" customFormat="1" ht="11.25"/>
    <row r="17" s="19" customFormat="1" ht="11.25"/>
    <row r="18" s="19" customFormat="1" ht="11.25"/>
    <row r="19" s="19" customFormat="1" ht="11.25"/>
    <row r="20" s="19" customFormat="1" ht="11.25"/>
    <row r="21" s="19" customFormat="1" ht="11.25"/>
    <row r="22" s="19" customFormat="1" ht="11.25"/>
    <row r="23" s="19" customFormat="1" ht="11.25"/>
    <row r="24" s="19" customFormat="1" ht="11.25"/>
    <row r="25" s="19" customFormat="1" ht="11.25"/>
    <row r="26" s="19" customFormat="1" ht="11.25"/>
    <row r="27" s="19" customFormat="1" ht="11.25"/>
    <row r="28" s="19" customFormat="1" ht="11.25"/>
    <row r="29" s="19" customFormat="1" ht="11.25"/>
    <row r="30" s="19" customFormat="1" ht="11.25"/>
    <row r="31" s="19" customFormat="1" ht="11.25"/>
    <row r="32" s="19" customFormat="1" ht="11.25"/>
    <row r="33" s="19" customFormat="1" ht="11.25"/>
    <row r="34" s="19" customFormat="1" ht="11.25"/>
    <row r="35" s="19" customFormat="1" ht="11.25"/>
    <row r="36" s="19" customFormat="1" ht="11.25"/>
    <row r="37" s="19" customFormat="1" ht="11.25"/>
    <row r="38" s="19" customFormat="1" ht="11.25"/>
    <row r="39" s="19" customFormat="1" ht="11.25"/>
    <row r="40" s="19" customFormat="1" ht="11.25"/>
    <row r="41" s="19" customFormat="1" ht="11.25"/>
    <row r="42" s="19" customFormat="1" ht="11.25"/>
    <row r="43" s="19" customFormat="1" ht="11.25"/>
    <row r="44" s="19" customFormat="1" ht="11.25"/>
    <row r="45" s="19" customFormat="1" ht="11.25"/>
    <row r="46" s="19" customFormat="1" ht="11.25"/>
    <row r="47" s="19" customFormat="1" ht="11.25"/>
    <row r="48" s="19" customFormat="1" ht="11.25"/>
    <row r="49" s="19" customFormat="1" ht="11.25"/>
    <row r="50" s="19" customFormat="1" ht="11.25"/>
    <row r="51" s="19" customFormat="1" ht="11.25"/>
    <row r="52" s="19" customFormat="1" ht="11.25"/>
    <row r="53" s="19" customFormat="1" ht="11.25"/>
    <row r="54" s="19" customFormat="1" ht="11.25"/>
    <row r="55" s="19" customFormat="1" ht="11.25"/>
    <row r="56" s="19" customFormat="1" ht="11.25"/>
    <row r="57" s="19" customFormat="1" ht="11.25"/>
    <row r="58" s="19" customFormat="1" ht="11.25"/>
    <row r="59" s="19" customFormat="1" ht="11.25"/>
    <row r="60" s="19" customFormat="1" ht="11.25"/>
    <row r="61" s="19" customFormat="1" ht="11.25"/>
    <row r="62" s="19" customFormat="1" ht="11.25"/>
    <row r="63" s="19" customFormat="1" ht="11.25"/>
    <row r="64" s="19" customFormat="1" ht="11.25"/>
    <row r="65" s="19" customFormat="1" ht="11.25"/>
    <row r="66" s="19" customFormat="1" ht="11.25"/>
    <row r="67" s="19" customFormat="1" ht="11.25"/>
    <row r="68" s="19" customFormat="1" ht="11.25"/>
    <row r="69" s="19" customFormat="1" ht="11.25"/>
    <row r="70" s="19" customFormat="1" ht="11.25"/>
    <row r="71" s="19" customFormat="1" ht="11.25"/>
    <row r="72" s="19" customFormat="1" ht="11.25"/>
    <row r="73" s="19" customFormat="1" ht="11.25"/>
    <row r="74" s="19" customFormat="1" ht="11.25"/>
    <row r="75" s="19" customFormat="1" ht="11.25"/>
    <row r="76" s="19" customFormat="1" ht="11.25"/>
    <row r="77" s="19" customFormat="1" ht="11.25"/>
    <row r="78" s="19" customFormat="1" ht="11.25"/>
    <row r="79" s="19" customFormat="1" ht="11.25"/>
    <row r="80" s="19" customFormat="1" ht="11.25"/>
    <row r="81" s="19" customFormat="1" ht="11.25"/>
    <row r="82" s="19" customFormat="1" ht="11.25"/>
    <row r="83" s="19" customFormat="1" ht="11.25"/>
    <row r="84" s="19" customFormat="1" ht="11.25"/>
    <row r="85" s="19" customFormat="1" ht="11.25"/>
    <row r="86" s="19" customFormat="1" ht="11.25"/>
    <row r="87" s="19" customFormat="1" ht="11.25"/>
    <row r="88" s="19" customFormat="1" ht="11.25"/>
    <row r="89" s="19" customFormat="1" ht="11.25"/>
    <row r="90" s="19" customFormat="1" ht="11.25"/>
    <row r="91" s="19" customFormat="1" ht="11.25"/>
    <row r="92" s="19" customFormat="1" ht="11.25"/>
    <row r="93" s="19" customFormat="1" ht="11.25"/>
    <row r="94" s="19" customFormat="1" ht="11.25"/>
    <row r="95" s="19" customFormat="1" ht="11.25"/>
    <row r="96" s="19" customFormat="1" ht="11.25"/>
    <row r="97" s="19" customFormat="1" ht="11.25"/>
    <row r="98" s="19" customFormat="1" ht="11.25"/>
    <row r="99" s="19" customFormat="1" ht="11.25"/>
    <row r="100" s="19" customFormat="1" ht="11.25"/>
    <row r="101" s="19" customFormat="1" ht="11.25"/>
    <row r="102" s="19" customFormat="1" ht="11.25"/>
    <row r="103" s="19" customFormat="1" ht="11.25"/>
    <row r="104" s="19" customFormat="1" ht="11.25"/>
    <row r="105" s="19" customFormat="1" ht="11.25"/>
    <row r="106" s="19" customFormat="1" ht="11.25"/>
    <row r="107" s="19" customFormat="1" ht="11.25"/>
    <row r="108" s="19" customFormat="1" ht="11.25"/>
    <row r="109" s="19" customFormat="1" ht="11.25"/>
    <row r="110" s="19" customFormat="1" ht="11.25"/>
    <row r="111" s="19" customFormat="1" ht="11.25"/>
    <row r="112" s="19" customFormat="1" ht="11.25"/>
    <row r="113" s="19" customFormat="1" ht="11.25"/>
    <row r="114" s="19" customFormat="1" ht="11.25"/>
    <row r="115" s="19" customFormat="1" ht="11.25"/>
    <row r="116" s="19" customFormat="1" ht="11.25"/>
    <row r="117" s="19" customFormat="1" ht="11.25"/>
    <row r="118" s="19" customFormat="1" ht="11.25"/>
    <row r="119" s="19" customFormat="1" ht="11.25"/>
    <row r="120" s="19" customFormat="1" ht="11.25"/>
    <row r="121" s="19" customFormat="1" ht="11.25"/>
    <row r="122" s="19" customFormat="1" ht="11.25"/>
    <row r="123" s="19" customFormat="1" ht="11.25"/>
    <row r="124" s="19" customFormat="1" ht="11.25"/>
    <row r="125" s="19" customFormat="1" ht="11.25"/>
    <row r="126" s="19" customFormat="1" ht="11.25"/>
    <row r="127" s="19" customFormat="1" ht="11.25"/>
    <row r="128" s="19" customFormat="1" ht="11.25"/>
    <row r="129" s="19" customFormat="1" ht="11.25"/>
    <row r="130" s="19" customFormat="1" ht="11.25"/>
    <row r="131" s="19" customFormat="1" ht="11.25"/>
    <row r="132" s="19" customFormat="1" ht="11.25"/>
    <row r="133" s="19" customFormat="1" ht="11.25"/>
    <row r="134" s="19" customFormat="1" ht="11.25"/>
    <row r="135" s="19" customFormat="1" ht="11.25"/>
    <row r="136" s="19" customFormat="1" ht="11.25"/>
    <row r="137" s="19" customFormat="1" ht="11.25"/>
    <row r="138" s="19" customFormat="1" ht="11.25"/>
    <row r="139" s="19" customFormat="1" ht="11.25"/>
    <row r="140" s="19" customFormat="1" ht="11.25"/>
    <row r="141" s="19" customFormat="1" ht="11.25"/>
    <row r="142" s="19" customFormat="1" ht="11.25"/>
    <row r="143" s="19" customFormat="1" ht="11.25"/>
    <row r="144" s="19" customFormat="1" ht="11.25"/>
    <row r="145" s="19" customFormat="1" ht="11.25"/>
    <row r="146" s="19" customFormat="1" ht="11.25"/>
    <row r="147" s="19" customFormat="1" ht="11.25"/>
    <row r="148" s="19" customFormat="1" ht="11.25"/>
    <row r="149" s="19" customFormat="1" ht="11.25"/>
    <row r="150" s="19" customFormat="1" ht="11.25"/>
    <row r="151" s="19" customFormat="1" ht="11.25"/>
    <row r="152" s="19" customFormat="1" ht="11.25"/>
    <row r="153" s="19" customFormat="1" ht="11.25"/>
    <row r="154" s="19" customFormat="1" ht="11.25"/>
    <row r="155" s="19" customFormat="1" ht="11.25"/>
    <row r="156" s="19" customFormat="1" ht="11.25"/>
    <row r="157" s="19" customFormat="1" ht="11.25"/>
    <row r="158" s="19" customFormat="1" ht="11.25"/>
    <row r="159" s="19" customFormat="1" ht="11.25"/>
    <row r="160" s="19" customFormat="1" ht="11.25"/>
    <row r="161" s="19" customFormat="1" ht="11.25"/>
    <row r="162" s="19" customFormat="1" ht="11.25"/>
    <row r="163" s="19" customFormat="1" ht="11.25"/>
    <row r="164" s="19" customFormat="1" ht="11.25"/>
    <row r="165" s="19" customFormat="1" ht="11.25"/>
    <row r="166" s="19" customFormat="1" ht="11.25"/>
    <row r="167" s="19" customFormat="1" ht="11.25"/>
    <row r="168" s="19" customFormat="1" ht="11.25"/>
    <row r="169" s="19" customFormat="1" ht="11.25"/>
    <row r="170" s="19" customFormat="1" ht="11.25"/>
    <row r="171" s="19" customFormat="1" ht="11.25"/>
    <row r="172" s="19" customFormat="1" ht="11.25"/>
    <row r="173" s="19" customFormat="1" ht="11.25"/>
    <row r="174" s="19" customFormat="1" ht="11.25"/>
    <row r="175" s="19" customFormat="1" ht="11.25"/>
    <row r="176" s="19" customFormat="1" ht="11.25"/>
    <row r="177" s="19" customFormat="1" ht="11.25"/>
    <row r="178" s="19" customFormat="1" ht="11.25"/>
    <row r="179" s="19" customFormat="1" ht="11.25"/>
    <row r="180" s="19" customFormat="1" ht="11.25"/>
    <row r="181" s="19" customFormat="1" ht="11.25"/>
    <row r="182" s="19" customFormat="1" ht="11.25"/>
    <row r="183" s="19" customFormat="1" ht="11.25"/>
    <row r="184" s="19" customFormat="1" ht="11.25"/>
    <row r="185" s="19" customFormat="1" ht="11.25"/>
    <row r="186" s="19" customFormat="1" ht="11.25"/>
    <row r="187" s="19" customFormat="1" ht="11.25"/>
    <row r="188" s="19" customFormat="1" ht="11.25"/>
    <row r="189" s="19" customFormat="1" ht="11.25"/>
    <row r="190" s="19" customFormat="1" ht="11.25"/>
    <row r="191" s="19" customFormat="1" ht="11.25"/>
    <row r="192" s="19" customFormat="1" ht="11.25"/>
    <row r="193" s="19" customFormat="1" ht="11.25"/>
    <row r="194" s="19" customFormat="1" ht="11.25"/>
    <row r="195" s="19" customFormat="1" ht="11.25"/>
    <row r="196" s="19" customFormat="1" ht="11.25"/>
    <row r="197" s="19" customFormat="1" ht="11.25"/>
    <row r="198" s="19" customFormat="1" ht="11.25"/>
    <row r="199" s="19" customFormat="1" ht="11.25"/>
    <row r="200" s="19" customFormat="1" ht="11.25"/>
    <row r="201" s="19" customFormat="1" ht="11.25"/>
    <row r="202" s="19" customFormat="1" ht="11.25"/>
    <row r="203" s="19" customFormat="1" ht="11.25"/>
    <row r="204" s="19" customFormat="1" ht="11.25"/>
    <row r="205" s="19" customFormat="1" ht="11.25"/>
    <row r="206" s="19" customFormat="1" ht="11.25"/>
    <row r="207" s="19" customFormat="1" ht="11.25"/>
    <row r="208" s="19" customFormat="1" ht="11.25"/>
    <row r="209" s="19" customFormat="1" ht="11.25"/>
    <row r="210" s="19" customFormat="1" ht="11.25"/>
    <row r="211" s="19" customFormat="1" ht="11.25"/>
    <row r="212" s="19" customFormat="1" ht="11.25"/>
    <row r="213" s="19" customFormat="1" ht="11.25"/>
    <row r="214" s="19" customFormat="1" ht="11.25"/>
    <row r="215" s="19" customFormat="1" ht="11.25"/>
    <row r="216" s="19" customFormat="1" ht="11.25"/>
    <row r="217" s="19" customFormat="1" ht="11.25"/>
    <row r="218" s="19" customFormat="1" ht="11.25"/>
    <row r="219" s="19" customFormat="1" ht="11.25"/>
    <row r="220" s="19" customFormat="1" ht="11.25"/>
    <row r="221" s="19" customFormat="1" ht="11.25"/>
    <row r="222" s="19" customFormat="1" ht="11.25"/>
    <row r="223" s="19" customFormat="1" ht="11.25"/>
    <row r="224" s="19" customFormat="1" ht="11.25"/>
    <row r="225" s="19" customFormat="1" ht="11.25"/>
    <row r="226" s="19" customFormat="1" ht="11.25"/>
    <row r="227" s="19" customFormat="1" ht="11.25"/>
    <row r="228" s="19" customFormat="1" ht="11.25"/>
    <row r="229" s="19" customFormat="1" ht="11.25"/>
    <row r="230" s="19" customFormat="1" ht="11.25"/>
    <row r="231" s="19" customFormat="1" ht="11.25"/>
    <row r="232" s="19" customFormat="1" ht="11.25"/>
    <row r="233" s="19" customFormat="1" ht="11.25"/>
    <row r="234" s="19" customFormat="1" ht="11.25"/>
    <row r="235" s="19" customFormat="1" ht="11.25"/>
    <row r="236" s="19" customFormat="1" ht="11.25"/>
    <row r="237" s="19" customFormat="1" ht="11.25"/>
    <row r="238" s="19" customFormat="1" ht="11.25"/>
    <row r="239" s="19" customFormat="1" ht="11.25"/>
    <row r="240" s="19" customFormat="1" ht="11.25"/>
    <row r="241" s="19" customFormat="1" ht="11.25"/>
    <row r="242" s="19" customFormat="1" ht="11.25"/>
    <row r="243" s="19" customFormat="1" ht="11.25"/>
    <row r="244" s="19" customFormat="1" ht="11.25"/>
    <row r="245" s="19" customFormat="1" ht="11.25"/>
    <row r="246" s="19" customFormat="1" ht="11.25"/>
    <row r="247" s="19" customFormat="1" ht="11.25"/>
    <row r="248" s="19" customFormat="1" ht="11.25"/>
    <row r="249" s="19" customFormat="1" ht="11.25"/>
    <row r="250" s="19" customFormat="1" ht="11.25"/>
    <row r="251" s="19" customFormat="1" ht="11.25"/>
    <row r="252" s="19" customFormat="1" ht="11.25"/>
    <row r="253" s="19" customFormat="1" ht="11.25"/>
    <row r="254" s="19" customFormat="1" ht="11.25"/>
    <row r="255" s="19" customFormat="1" ht="11.25"/>
    <row r="256" s="19" customFormat="1" ht="11.25"/>
    <row r="257" s="19" customFormat="1" ht="11.25"/>
    <row r="258" s="19" customFormat="1" ht="11.25"/>
    <row r="259" s="19" customFormat="1" ht="11.25"/>
    <row r="260" s="19" customFormat="1" ht="11.25"/>
    <row r="261" s="19" customFormat="1" ht="11.25"/>
    <row r="262" s="19" customFormat="1" ht="11.25"/>
    <row r="263" s="19" customFormat="1" ht="11.25"/>
    <row r="264" s="19" customFormat="1" ht="11.25"/>
    <row r="265" s="19" customFormat="1" ht="11.25"/>
    <row r="266" s="19" customFormat="1" ht="11.25"/>
    <row r="267" s="19" customFormat="1" ht="11.25"/>
    <row r="268" s="19" customFormat="1" ht="11.25"/>
    <row r="269" s="19" customFormat="1" ht="11.25"/>
    <row r="270" s="19" customFormat="1" ht="11.25"/>
    <row r="271" s="19" customFormat="1" ht="11.25"/>
    <row r="272" s="19" customFormat="1" ht="11.25"/>
    <row r="273" s="19" customFormat="1" ht="11.25"/>
    <row r="274" s="19" customFormat="1" ht="11.25"/>
    <row r="275" s="19" customFormat="1" ht="11.25"/>
    <row r="276" s="19" customFormat="1" ht="11.25"/>
    <row r="277" s="19" customFormat="1" ht="11.25"/>
    <row r="278" s="19" customFormat="1" ht="11.25"/>
    <row r="279" s="19" customFormat="1" ht="11.25"/>
    <row r="280" s="19" customFormat="1" ht="11.25"/>
    <row r="281" s="19" customFormat="1" ht="11.25"/>
    <row r="282" s="19" customFormat="1" ht="11.25"/>
    <row r="283" s="19" customFormat="1" ht="11.25"/>
    <row r="284" s="19" customFormat="1" ht="11.25"/>
    <row r="285" s="19" customFormat="1" ht="11.25"/>
    <row r="286" s="19" customFormat="1" ht="11.25"/>
    <row r="287" s="19" customFormat="1" ht="11.25"/>
    <row r="288" s="19" customFormat="1" ht="11.25"/>
    <row r="289" s="19" customFormat="1" ht="11.25"/>
  </sheetData>
  <sheetProtection/>
  <mergeCells count="2">
    <mergeCell ref="A3:L3"/>
    <mergeCell ref="A1:J1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4"/>
  <dimension ref="A1:M315"/>
  <sheetViews>
    <sheetView zoomScalePageLayoutView="0" workbookViewId="0" topLeftCell="A1">
      <selection activeCell="B2" sqref="B2"/>
    </sheetView>
  </sheetViews>
  <sheetFormatPr defaultColWidth="9.33203125" defaultRowHeight="11.25"/>
  <cols>
    <col min="1" max="1" width="2.83203125" style="2" customWidth="1"/>
    <col min="2" max="2" width="44.83203125" style="2" bestFit="1" customWidth="1"/>
    <col min="3" max="3" width="40.5" style="2" bestFit="1" customWidth="1"/>
    <col min="4" max="4" width="19.83203125" style="2" bestFit="1" customWidth="1"/>
    <col min="5" max="5" width="18.83203125" style="2" bestFit="1" customWidth="1"/>
    <col min="6" max="6" width="18.16015625" style="2" bestFit="1" customWidth="1"/>
    <col min="7" max="7" width="18.5" style="2" bestFit="1" customWidth="1"/>
    <col min="8" max="8" width="17.33203125" style="2" bestFit="1" customWidth="1"/>
    <col min="9" max="10" width="18.66015625" style="2" bestFit="1" customWidth="1"/>
    <col min="11" max="11" width="15" style="2" bestFit="1" customWidth="1"/>
    <col min="12" max="12" width="18.66015625" style="2" bestFit="1" customWidth="1"/>
    <col min="13" max="13" width="10.16015625" style="2" bestFit="1" customWidth="1"/>
    <col min="14" max="16384" width="9.33203125" style="2" customWidth="1"/>
  </cols>
  <sheetData>
    <row r="1" spans="2:11" ht="12.7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2:13" ht="11.25">
      <c r="B2" s="26" t="s">
        <v>61</v>
      </c>
      <c r="C2"/>
      <c r="D2"/>
      <c r="E2"/>
      <c r="F2"/>
      <c r="G2"/>
      <c r="H2"/>
      <c r="I2"/>
      <c r="J2"/>
      <c r="K2"/>
      <c r="L2"/>
      <c r="M2"/>
    </row>
    <row r="3" spans="2:13" ht="11.25">
      <c r="B3"/>
      <c r="C3"/>
      <c r="D3"/>
      <c r="E3"/>
      <c r="F3"/>
      <c r="G3"/>
      <c r="H3"/>
      <c r="I3"/>
      <c r="J3"/>
      <c r="K3"/>
      <c r="L3"/>
      <c r="M3"/>
    </row>
    <row r="4" spans="1:13" ht="11.25">
      <c r="A4"/>
      <c r="B4"/>
      <c r="C4"/>
      <c r="D4"/>
      <c r="E4"/>
      <c r="F4"/>
      <c r="G4"/>
      <c r="H4"/>
      <c r="I4"/>
      <c r="J4"/>
      <c r="K4"/>
      <c r="L4"/>
      <c r="M4"/>
    </row>
    <row r="5" spans="1:13" ht="11.25">
      <c r="A5"/>
      <c r="B5"/>
      <c r="C5"/>
      <c r="D5"/>
      <c r="E5"/>
      <c r="F5"/>
      <c r="G5"/>
      <c r="H5"/>
      <c r="I5"/>
      <c r="J5"/>
      <c r="K5"/>
      <c r="L5"/>
      <c r="M5"/>
    </row>
    <row r="6" spans="1:13" ht="11.25">
      <c r="A6"/>
      <c r="B6"/>
      <c r="C6"/>
      <c r="D6"/>
      <c r="E6"/>
      <c r="F6"/>
      <c r="G6"/>
      <c r="H6"/>
      <c r="I6"/>
      <c r="J6"/>
      <c r="K6"/>
      <c r="L6"/>
      <c r="M6"/>
    </row>
    <row r="7" spans="1:13" ht="11.25">
      <c r="A7"/>
      <c r="B7"/>
      <c r="C7"/>
      <c r="D7"/>
      <c r="E7"/>
      <c r="F7"/>
      <c r="G7"/>
      <c r="H7"/>
      <c r="I7"/>
      <c r="J7"/>
      <c r="K7"/>
      <c r="L7"/>
      <c r="M7"/>
    </row>
    <row r="8" spans="1:13" ht="11.25">
      <c r="A8"/>
      <c r="B8"/>
      <c r="C8"/>
      <c r="D8"/>
      <c r="E8"/>
      <c r="F8"/>
      <c r="G8"/>
      <c r="H8"/>
      <c r="I8"/>
      <c r="J8"/>
      <c r="K8"/>
      <c r="L8"/>
      <c r="M8"/>
    </row>
    <row r="9" spans="1:13" ht="11.25">
      <c r="A9"/>
      <c r="B9"/>
      <c r="C9"/>
      <c r="D9"/>
      <c r="E9"/>
      <c r="F9"/>
      <c r="G9"/>
      <c r="H9"/>
      <c r="I9"/>
      <c r="J9"/>
      <c r="K9"/>
      <c r="L9"/>
      <c r="M9"/>
    </row>
    <row r="10" spans="1:13" ht="11.25">
      <c r="A10"/>
      <c r="B10"/>
      <c r="C10"/>
      <c r="D10"/>
      <c r="E10"/>
      <c r="F10"/>
      <c r="G10"/>
      <c r="H10"/>
      <c r="I10"/>
      <c r="J10"/>
      <c r="K10"/>
      <c r="L10"/>
      <c r="M10"/>
    </row>
    <row r="11" spans="1:13" ht="11.25">
      <c r="A11"/>
      <c r="B11"/>
      <c r="C11"/>
      <c r="D11"/>
      <c r="E11"/>
      <c r="F11"/>
      <c r="G11"/>
      <c r="H11"/>
      <c r="I11"/>
      <c r="J11"/>
      <c r="K11"/>
      <c r="L11"/>
      <c r="M11"/>
    </row>
    <row r="12" spans="1:13" ht="11.25">
      <c r="A12"/>
      <c r="B12"/>
      <c r="C12"/>
      <c r="D12"/>
      <c r="E12"/>
      <c r="F12"/>
      <c r="G12"/>
      <c r="H12"/>
      <c r="I12"/>
      <c r="J12"/>
      <c r="K12"/>
      <c r="L12"/>
      <c r="M12"/>
    </row>
    <row r="13" spans="1:13" ht="11.25">
      <c r="A13"/>
      <c r="B13"/>
      <c r="C13"/>
      <c r="D13"/>
      <c r="E13"/>
      <c r="F13"/>
      <c r="G13"/>
      <c r="H13"/>
      <c r="I13"/>
      <c r="J13"/>
      <c r="K13"/>
      <c r="L13"/>
      <c r="M13"/>
    </row>
    <row r="14" spans="1:13" ht="11.25">
      <c r="A14"/>
      <c r="B14"/>
      <c r="C14"/>
      <c r="D14"/>
      <c r="E14"/>
      <c r="F14"/>
      <c r="G14"/>
      <c r="H14"/>
      <c r="I14"/>
      <c r="J14"/>
      <c r="K14"/>
      <c r="L14"/>
      <c r="M14"/>
    </row>
    <row r="15" spans="1:13" ht="11.25">
      <c r="A15"/>
      <c r="B15"/>
      <c r="C15"/>
      <c r="D15"/>
      <c r="E15"/>
      <c r="F15"/>
      <c r="G15"/>
      <c r="H15"/>
      <c r="I15"/>
      <c r="J15"/>
      <c r="K15"/>
      <c r="L15"/>
      <c r="M15"/>
    </row>
    <row r="16" spans="1:13" ht="11.25">
      <c r="A16"/>
      <c r="B16"/>
      <c r="C16"/>
      <c r="D16"/>
      <c r="E16"/>
      <c r="F16"/>
      <c r="G16"/>
      <c r="H16"/>
      <c r="I16"/>
      <c r="J16"/>
      <c r="K16"/>
      <c r="L16"/>
      <c r="M16"/>
    </row>
    <row r="17" spans="1:13" ht="11.25">
      <c r="A17"/>
      <c r="B17"/>
      <c r="C17"/>
      <c r="D17"/>
      <c r="E17"/>
      <c r="F17"/>
      <c r="G17"/>
      <c r="H17"/>
      <c r="I17"/>
      <c r="J17"/>
      <c r="K17"/>
      <c r="L17"/>
      <c r="M17"/>
    </row>
    <row r="18" spans="1:13" ht="11.25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3" ht="11.25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ht="11.25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2" ht="11.25">
      <c r="A21"/>
      <c r="B21"/>
      <c r="C21"/>
      <c r="D21"/>
      <c r="E21"/>
      <c r="F21"/>
      <c r="G21"/>
      <c r="H21"/>
      <c r="I21"/>
      <c r="J21"/>
      <c r="K21"/>
      <c r="L21"/>
    </row>
    <row r="22" spans="1:10" ht="11.25">
      <c r="A22"/>
      <c r="B22"/>
      <c r="C22"/>
      <c r="D22"/>
      <c r="E22"/>
      <c r="F22"/>
      <c r="G22"/>
      <c r="H22"/>
      <c r="I22"/>
      <c r="J22"/>
    </row>
    <row r="23" spans="1:10" ht="11.25">
      <c r="A23"/>
      <c r="B23"/>
      <c r="C23"/>
      <c r="D23"/>
      <c r="E23"/>
      <c r="F23"/>
      <c r="G23"/>
      <c r="H23"/>
      <c r="I23"/>
      <c r="J23"/>
    </row>
    <row r="24" spans="1:10" ht="11.25">
      <c r="A24"/>
      <c r="B24"/>
      <c r="C24"/>
      <c r="D24"/>
      <c r="E24"/>
      <c r="F24"/>
      <c r="G24"/>
      <c r="H24"/>
      <c r="I24"/>
      <c r="J24"/>
    </row>
    <row r="25" spans="1:10" ht="11.25">
      <c r="A25"/>
      <c r="B25"/>
      <c r="C25"/>
      <c r="D25"/>
      <c r="E25"/>
      <c r="F25"/>
      <c r="G25"/>
      <c r="H25"/>
      <c r="I25"/>
      <c r="J25"/>
    </row>
    <row r="26" spans="1:10" ht="11.25">
      <c r="A26"/>
      <c r="B26"/>
      <c r="C26"/>
      <c r="D26"/>
      <c r="E26"/>
      <c r="F26"/>
      <c r="G26"/>
      <c r="H26"/>
      <c r="I26"/>
      <c r="J26"/>
    </row>
    <row r="27" spans="1:10" ht="11.25">
      <c r="A27"/>
      <c r="B27"/>
      <c r="C27"/>
      <c r="D27"/>
      <c r="E27"/>
      <c r="F27"/>
      <c r="G27"/>
      <c r="H27"/>
      <c r="I27"/>
      <c r="J27"/>
    </row>
    <row r="28" spans="1:10" ht="11.25">
      <c r="A28"/>
      <c r="B28"/>
      <c r="C28"/>
      <c r="D28"/>
      <c r="E28"/>
      <c r="F28"/>
      <c r="G28"/>
      <c r="H28"/>
      <c r="I28"/>
      <c r="J28"/>
    </row>
    <row r="29" spans="1:10" ht="11.25">
      <c r="A29"/>
      <c r="B29"/>
      <c r="C29"/>
      <c r="D29"/>
      <c r="E29"/>
      <c r="F29"/>
      <c r="G29"/>
      <c r="H29"/>
      <c r="I29"/>
      <c r="J29"/>
    </row>
    <row r="30" spans="1:10" ht="11.25">
      <c r="A30"/>
      <c r="B30"/>
      <c r="C30"/>
      <c r="D30"/>
      <c r="E30"/>
      <c r="F30"/>
      <c r="G30"/>
      <c r="H30"/>
      <c r="I30"/>
      <c r="J30"/>
    </row>
    <row r="31" spans="1:10" ht="11.25">
      <c r="A31"/>
      <c r="B31"/>
      <c r="C31"/>
      <c r="D31"/>
      <c r="E31"/>
      <c r="F31"/>
      <c r="G31"/>
      <c r="H31"/>
      <c r="I31"/>
      <c r="J31"/>
    </row>
    <row r="32" spans="1:10" ht="11.25">
      <c r="A32"/>
      <c r="B32"/>
      <c r="C32"/>
      <c r="D32"/>
      <c r="E32"/>
      <c r="F32"/>
      <c r="G32"/>
      <c r="H32"/>
      <c r="I32"/>
      <c r="J32"/>
    </row>
    <row r="33" spans="1:10" ht="11.25">
      <c r="A33"/>
      <c r="B33"/>
      <c r="C33"/>
      <c r="D33"/>
      <c r="E33"/>
      <c r="F33"/>
      <c r="G33"/>
      <c r="H33"/>
      <c r="I33"/>
      <c r="J33"/>
    </row>
    <row r="34" spans="2:10" ht="11.25">
      <c r="B34"/>
      <c r="C34"/>
      <c r="D34"/>
      <c r="E34"/>
      <c r="F34"/>
      <c r="G34"/>
      <c r="H34"/>
      <c r="I34"/>
      <c r="J34"/>
    </row>
    <row r="35" spans="2:10" ht="11.25">
      <c r="B35"/>
      <c r="C35"/>
      <c r="D35"/>
      <c r="E35"/>
      <c r="F35"/>
      <c r="G35"/>
      <c r="H35"/>
      <c r="I35"/>
      <c r="J35"/>
    </row>
    <row r="36" spans="2:10" ht="11.25">
      <c r="B36"/>
      <c r="C36"/>
      <c r="D36"/>
      <c r="E36"/>
      <c r="F36"/>
      <c r="G36"/>
      <c r="H36"/>
      <c r="I36"/>
      <c r="J36"/>
    </row>
    <row r="37" spans="2:10" ht="11.25">
      <c r="B37"/>
      <c r="C37"/>
      <c r="D37"/>
      <c r="E37"/>
      <c r="F37"/>
      <c r="G37"/>
      <c r="H37"/>
      <c r="I37"/>
      <c r="J37"/>
    </row>
    <row r="38" spans="2:10" ht="11.25">
      <c r="B38"/>
      <c r="C38"/>
      <c r="D38"/>
      <c r="E38"/>
      <c r="F38"/>
      <c r="G38"/>
      <c r="H38"/>
      <c r="I38"/>
      <c r="J38"/>
    </row>
    <row r="39" spans="2:10" ht="11.25">
      <c r="B39"/>
      <c r="C39"/>
      <c r="D39"/>
      <c r="E39"/>
      <c r="F39"/>
      <c r="G39"/>
      <c r="H39"/>
      <c r="I39"/>
      <c r="J39"/>
    </row>
    <row r="40" spans="2:10" ht="11.25">
      <c r="B40"/>
      <c r="C40"/>
      <c r="D40"/>
      <c r="E40"/>
      <c r="F40"/>
      <c r="G40"/>
      <c r="H40"/>
      <c r="I40"/>
      <c r="J40"/>
    </row>
    <row r="41" spans="2:10" ht="11.25">
      <c r="B41"/>
      <c r="C41"/>
      <c r="D41"/>
      <c r="E41"/>
      <c r="F41"/>
      <c r="G41"/>
      <c r="H41"/>
      <c r="I41"/>
      <c r="J41"/>
    </row>
    <row r="42" spans="2:10" ht="11.25">
      <c r="B42"/>
      <c r="C42"/>
      <c r="D42"/>
      <c r="E42"/>
      <c r="F42"/>
      <c r="G42"/>
      <c r="H42"/>
      <c r="I42"/>
      <c r="J42"/>
    </row>
    <row r="43" spans="2:10" ht="11.25">
      <c r="B43"/>
      <c r="C43"/>
      <c r="D43"/>
      <c r="E43"/>
      <c r="F43"/>
      <c r="G43"/>
      <c r="H43"/>
      <c r="I43"/>
      <c r="J43"/>
    </row>
    <row r="44" spans="2:10" ht="11.25">
      <c r="B44"/>
      <c r="C44"/>
      <c r="D44"/>
      <c r="E44"/>
      <c r="F44"/>
      <c r="G44"/>
      <c r="H44"/>
      <c r="I44"/>
      <c r="J44"/>
    </row>
    <row r="45" spans="2:10" ht="11.25">
      <c r="B45"/>
      <c r="C45"/>
      <c r="D45"/>
      <c r="E45"/>
      <c r="F45"/>
      <c r="G45"/>
      <c r="H45"/>
      <c r="I45"/>
      <c r="J45"/>
    </row>
    <row r="46" spans="2:10" ht="11.25">
      <c r="B46"/>
      <c r="C46"/>
      <c r="D46"/>
      <c r="E46"/>
      <c r="F46"/>
      <c r="G46"/>
      <c r="H46"/>
      <c r="I46"/>
      <c r="J46"/>
    </row>
    <row r="47" spans="2:10" ht="11.25">
      <c r="B47"/>
      <c r="C47"/>
      <c r="D47"/>
      <c r="E47"/>
      <c r="F47"/>
      <c r="G47"/>
      <c r="H47"/>
      <c r="I47"/>
      <c r="J47"/>
    </row>
    <row r="48" spans="2:10" ht="11.25">
      <c r="B48"/>
      <c r="C48"/>
      <c r="D48"/>
      <c r="E48"/>
      <c r="F48"/>
      <c r="G48"/>
      <c r="H48"/>
      <c r="I48"/>
      <c r="J48"/>
    </row>
    <row r="49" spans="2:10" ht="11.25">
      <c r="B49"/>
      <c r="C49"/>
      <c r="D49"/>
      <c r="E49"/>
      <c r="F49"/>
      <c r="G49"/>
      <c r="H49"/>
      <c r="I49"/>
      <c r="J49"/>
    </row>
    <row r="50" spans="2:10" ht="11.25">
      <c r="B50"/>
      <c r="C50"/>
      <c r="D50"/>
      <c r="E50"/>
      <c r="F50"/>
      <c r="G50"/>
      <c r="H50"/>
      <c r="I50"/>
      <c r="J50"/>
    </row>
    <row r="51" spans="2:10" ht="11.25">
      <c r="B51"/>
      <c r="C51"/>
      <c r="D51"/>
      <c r="E51"/>
      <c r="F51"/>
      <c r="G51"/>
      <c r="H51"/>
      <c r="I51"/>
      <c r="J51"/>
    </row>
    <row r="52" spans="2:10" ht="11.25">
      <c r="B52"/>
      <c r="C52"/>
      <c r="D52"/>
      <c r="E52"/>
      <c r="F52"/>
      <c r="G52"/>
      <c r="H52"/>
      <c r="I52"/>
      <c r="J52"/>
    </row>
    <row r="53" spans="2:10" ht="11.25">
      <c r="B53"/>
      <c r="C53"/>
      <c r="D53"/>
      <c r="E53"/>
      <c r="F53"/>
      <c r="G53"/>
      <c r="H53"/>
      <c r="I53"/>
      <c r="J53"/>
    </row>
    <row r="54" spans="2:10" ht="11.25">
      <c r="B54"/>
      <c r="C54"/>
      <c r="D54"/>
      <c r="E54"/>
      <c r="F54"/>
      <c r="G54"/>
      <c r="H54"/>
      <c r="I54"/>
      <c r="J54"/>
    </row>
    <row r="55" spans="2:10" ht="11.25">
      <c r="B55"/>
      <c r="C55"/>
      <c r="D55"/>
      <c r="E55"/>
      <c r="F55"/>
      <c r="G55"/>
      <c r="H55"/>
      <c r="I55"/>
      <c r="J55"/>
    </row>
    <row r="56" spans="2:10" ht="11.25">
      <c r="B56"/>
      <c r="C56"/>
      <c r="D56"/>
      <c r="E56"/>
      <c r="F56"/>
      <c r="G56"/>
      <c r="H56"/>
      <c r="I56"/>
      <c r="J56"/>
    </row>
    <row r="57" spans="2:10" ht="11.25">
      <c r="B57"/>
      <c r="C57"/>
      <c r="D57"/>
      <c r="E57"/>
      <c r="F57"/>
      <c r="G57"/>
      <c r="H57"/>
      <c r="I57"/>
      <c r="J57"/>
    </row>
    <row r="58" spans="2:10" ht="11.25">
      <c r="B58"/>
      <c r="C58"/>
      <c r="D58"/>
      <c r="E58"/>
      <c r="F58"/>
      <c r="G58"/>
      <c r="H58"/>
      <c r="I58"/>
      <c r="J58"/>
    </row>
    <row r="59" spans="2:10" ht="11.25">
      <c r="B59"/>
      <c r="C59"/>
      <c r="D59"/>
      <c r="E59"/>
      <c r="F59"/>
      <c r="G59"/>
      <c r="H59"/>
      <c r="I59"/>
      <c r="J59"/>
    </row>
    <row r="60" spans="2:10" ht="11.25">
      <c r="B60"/>
      <c r="C60"/>
      <c r="D60"/>
      <c r="E60"/>
      <c r="F60"/>
      <c r="G60"/>
      <c r="H60"/>
      <c r="I60"/>
      <c r="J60"/>
    </row>
    <row r="61" spans="2:10" ht="11.25">
      <c r="B61"/>
      <c r="C61"/>
      <c r="D61"/>
      <c r="E61"/>
      <c r="F61"/>
      <c r="G61"/>
      <c r="H61"/>
      <c r="I61"/>
      <c r="J61"/>
    </row>
    <row r="62" spans="2:10" ht="11.25">
      <c r="B62"/>
      <c r="C62"/>
      <c r="D62"/>
      <c r="E62"/>
      <c r="F62"/>
      <c r="G62"/>
      <c r="H62"/>
      <c r="I62"/>
      <c r="J62"/>
    </row>
    <row r="63" spans="2:10" ht="11.25">
      <c r="B63"/>
      <c r="C63"/>
      <c r="D63"/>
      <c r="E63"/>
      <c r="F63"/>
      <c r="G63"/>
      <c r="H63"/>
      <c r="I63"/>
      <c r="J63"/>
    </row>
    <row r="64" spans="2:10" ht="11.25">
      <c r="B64"/>
      <c r="C64"/>
      <c r="D64"/>
      <c r="E64"/>
      <c r="F64"/>
      <c r="G64"/>
      <c r="H64"/>
      <c r="I64"/>
      <c r="J64"/>
    </row>
    <row r="65" spans="2:10" ht="11.25">
      <c r="B65"/>
      <c r="C65"/>
      <c r="D65"/>
      <c r="E65"/>
      <c r="F65"/>
      <c r="G65"/>
      <c r="H65"/>
      <c r="I65"/>
      <c r="J65"/>
    </row>
    <row r="66" spans="2:10" ht="11.25">
      <c r="B66"/>
      <c r="C66"/>
      <c r="D66"/>
      <c r="E66"/>
      <c r="F66"/>
      <c r="G66"/>
      <c r="H66"/>
      <c r="I66"/>
      <c r="J66"/>
    </row>
    <row r="67" spans="2:10" ht="11.25">
      <c r="B67"/>
      <c r="C67"/>
      <c r="D67"/>
      <c r="E67"/>
      <c r="F67"/>
      <c r="G67"/>
      <c r="H67"/>
      <c r="I67"/>
      <c r="J67"/>
    </row>
    <row r="68" spans="2:10" ht="11.25">
      <c r="B68"/>
      <c r="C68"/>
      <c r="D68"/>
      <c r="E68"/>
      <c r="F68"/>
      <c r="G68"/>
      <c r="H68"/>
      <c r="I68"/>
      <c r="J68"/>
    </row>
    <row r="69" spans="2:10" ht="11.25">
      <c r="B69"/>
      <c r="C69"/>
      <c r="D69"/>
      <c r="E69"/>
      <c r="F69"/>
      <c r="G69"/>
      <c r="H69"/>
      <c r="I69"/>
      <c r="J69"/>
    </row>
    <row r="70" spans="2:10" ht="11.25">
      <c r="B70"/>
      <c r="C70"/>
      <c r="D70"/>
      <c r="E70"/>
      <c r="F70"/>
      <c r="G70"/>
      <c r="H70"/>
      <c r="I70"/>
      <c r="J70"/>
    </row>
    <row r="71" spans="2:10" ht="11.25">
      <c r="B71"/>
      <c r="C71"/>
      <c r="D71"/>
      <c r="E71"/>
      <c r="F71"/>
      <c r="G71"/>
      <c r="H71"/>
      <c r="I71"/>
      <c r="J71"/>
    </row>
    <row r="72" spans="2:10" ht="11.25">
      <c r="B72"/>
      <c r="C72"/>
      <c r="D72"/>
      <c r="E72"/>
      <c r="F72"/>
      <c r="G72"/>
      <c r="H72"/>
      <c r="I72"/>
      <c r="J72"/>
    </row>
    <row r="73" spans="2:10" ht="11.25">
      <c r="B73"/>
      <c r="C73"/>
      <c r="D73"/>
      <c r="E73"/>
      <c r="F73"/>
      <c r="G73"/>
      <c r="H73"/>
      <c r="I73"/>
      <c r="J73"/>
    </row>
    <row r="74" spans="2:10" ht="11.25">
      <c r="B74"/>
      <c r="C74"/>
      <c r="D74"/>
      <c r="E74"/>
      <c r="F74"/>
      <c r="G74"/>
      <c r="H74"/>
      <c r="I74"/>
      <c r="J74"/>
    </row>
    <row r="75" spans="2:10" ht="11.25">
      <c r="B75"/>
      <c r="C75"/>
      <c r="D75"/>
      <c r="E75"/>
      <c r="F75"/>
      <c r="G75"/>
      <c r="H75"/>
      <c r="I75"/>
      <c r="J75"/>
    </row>
    <row r="76" spans="2:10" ht="11.25">
      <c r="B76"/>
      <c r="C76"/>
      <c r="D76"/>
      <c r="E76"/>
      <c r="F76"/>
      <c r="G76"/>
      <c r="H76"/>
      <c r="I76"/>
      <c r="J76"/>
    </row>
    <row r="77" spans="2:10" ht="11.25">
      <c r="B77"/>
      <c r="C77"/>
      <c r="D77"/>
      <c r="E77"/>
      <c r="F77"/>
      <c r="G77"/>
      <c r="H77"/>
      <c r="I77"/>
      <c r="J77"/>
    </row>
    <row r="78" spans="2:10" ht="11.25">
      <c r="B78"/>
      <c r="C78"/>
      <c r="D78"/>
      <c r="E78"/>
      <c r="F78"/>
      <c r="G78"/>
      <c r="H78"/>
      <c r="I78"/>
      <c r="J78"/>
    </row>
    <row r="79" spans="2:10" ht="11.25">
      <c r="B79"/>
      <c r="C79"/>
      <c r="D79"/>
      <c r="E79"/>
      <c r="F79"/>
      <c r="G79"/>
      <c r="H79"/>
      <c r="I79"/>
      <c r="J79"/>
    </row>
    <row r="80" spans="2:10" ht="11.25">
      <c r="B80"/>
      <c r="C80"/>
      <c r="D80"/>
      <c r="E80"/>
      <c r="F80"/>
      <c r="G80"/>
      <c r="H80"/>
      <c r="I80"/>
      <c r="J80"/>
    </row>
    <row r="81" spans="2:10" ht="11.25">
      <c r="B81"/>
      <c r="C81"/>
      <c r="D81"/>
      <c r="E81"/>
      <c r="F81"/>
      <c r="G81"/>
      <c r="H81"/>
      <c r="I81"/>
      <c r="J81"/>
    </row>
    <row r="82" spans="2:10" ht="11.25">
      <c r="B82"/>
      <c r="C82"/>
      <c r="D82"/>
      <c r="E82"/>
      <c r="F82"/>
      <c r="G82"/>
      <c r="H82"/>
      <c r="I82"/>
      <c r="J82"/>
    </row>
    <row r="83" spans="2:10" ht="11.25">
      <c r="B83"/>
      <c r="C83"/>
      <c r="D83"/>
      <c r="E83"/>
      <c r="F83"/>
      <c r="G83"/>
      <c r="H83"/>
      <c r="I83"/>
      <c r="J83"/>
    </row>
    <row r="84" spans="2:10" ht="11.25">
      <c r="B84"/>
      <c r="C84"/>
      <c r="D84"/>
      <c r="E84"/>
      <c r="F84"/>
      <c r="G84"/>
      <c r="H84"/>
      <c r="I84"/>
      <c r="J84"/>
    </row>
    <row r="85" spans="2:10" ht="11.25">
      <c r="B85"/>
      <c r="C85"/>
      <c r="D85"/>
      <c r="E85"/>
      <c r="F85"/>
      <c r="G85"/>
      <c r="H85"/>
      <c r="I85"/>
      <c r="J85"/>
    </row>
    <row r="86" spans="2:10" ht="11.25">
      <c r="B86"/>
      <c r="C86"/>
      <c r="D86"/>
      <c r="E86"/>
      <c r="F86"/>
      <c r="G86"/>
      <c r="H86"/>
      <c r="I86"/>
      <c r="J86"/>
    </row>
    <row r="87" spans="2:10" ht="11.25">
      <c r="B87"/>
      <c r="C87"/>
      <c r="D87"/>
      <c r="E87"/>
      <c r="F87"/>
      <c r="G87"/>
      <c r="H87"/>
      <c r="I87"/>
      <c r="J87"/>
    </row>
    <row r="88" spans="2:10" ht="11.25">
      <c r="B88"/>
      <c r="C88"/>
      <c r="D88"/>
      <c r="E88"/>
      <c r="F88"/>
      <c r="G88"/>
      <c r="H88"/>
      <c r="I88"/>
      <c r="J88"/>
    </row>
    <row r="89" spans="2:10" ht="11.25">
      <c r="B89"/>
      <c r="C89"/>
      <c r="D89"/>
      <c r="E89"/>
      <c r="F89"/>
      <c r="G89"/>
      <c r="H89"/>
      <c r="I89"/>
      <c r="J89"/>
    </row>
    <row r="90" spans="2:10" ht="11.25">
      <c r="B90"/>
      <c r="C90"/>
      <c r="D90"/>
      <c r="E90"/>
      <c r="F90"/>
      <c r="G90"/>
      <c r="H90"/>
      <c r="I90"/>
      <c r="J90"/>
    </row>
    <row r="91" spans="2:10" ht="11.25">
      <c r="B91"/>
      <c r="C91"/>
      <c r="D91"/>
      <c r="E91"/>
      <c r="F91"/>
      <c r="G91"/>
      <c r="H91"/>
      <c r="I91"/>
      <c r="J91"/>
    </row>
    <row r="92" spans="2:10" ht="11.25">
      <c r="B92"/>
      <c r="C92"/>
      <c r="D92"/>
      <c r="E92"/>
      <c r="F92"/>
      <c r="G92"/>
      <c r="H92"/>
      <c r="I92"/>
      <c r="J92"/>
    </row>
    <row r="93" spans="2:10" ht="11.25">
      <c r="B93"/>
      <c r="C93"/>
      <c r="D93"/>
      <c r="E93"/>
      <c r="F93"/>
      <c r="G93"/>
      <c r="H93"/>
      <c r="I93"/>
      <c r="J93"/>
    </row>
    <row r="94" spans="2:10" ht="11.25">
      <c r="B94"/>
      <c r="C94"/>
      <c r="D94"/>
      <c r="E94"/>
      <c r="F94"/>
      <c r="G94"/>
      <c r="H94"/>
      <c r="I94"/>
      <c r="J94"/>
    </row>
    <row r="95" spans="2:10" ht="11.25">
      <c r="B95"/>
      <c r="C95"/>
      <c r="D95"/>
      <c r="E95"/>
      <c r="F95"/>
      <c r="G95"/>
      <c r="H95"/>
      <c r="I95"/>
      <c r="J95"/>
    </row>
    <row r="96" spans="2:10" ht="11.25">
      <c r="B96"/>
      <c r="C96"/>
      <c r="D96"/>
      <c r="E96"/>
      <c r="F96"/>
      <c r="G96"/>
      <c r="H96"/>
      <c r="I96"/>
      <c r="J96"/>
    </row>
    <row r="97" spans="2:10" ht="11.25">
      <c r="B97"/>
      <c r="C97"/>
      <c r="D97"/>
      <c r="E97"/>
      <c r="F97"/>
      <c r="G97"/>
      <c r="H97"/>
      <c r="I97"/>
      <c r="J97"/>
    </row>
    <row r="98" spans="2:10" ht="11.25">
      <c r="B98"/>
      <c r="C98"/>
      <c r="D98"/>
      <c r="E98"/>
      <c r="F98"/>
      <c r="G98"/>
      <c r="H98"/>
      <c r="I98"/>
      <c r="J98"/>
    </row>
    <row r="99" spans="2:10" ht="11.25">
      <c r="B99"/>
      <c r="C99"/>
      <c r="D99"/>
      <c r="E99"/>
      <c r="F99"/>
      <c r="G99"/>
      <c r="H99"/>
      <c r="I99"/>
      <c r="J99"/>
    </row>
    <row r="100" spans="2:10" ht="11.25">
      <c r="B100"/>
      <c r="C100"/>
      <c r="D100"/>
      <c r="E100"/>
      <c r="F100"/>
      <c r="G100"/>
      <c r="H100"/>
      <c r="I100"/>
      <c r="J100"/>
    </row>
    <row r="101" spans="2:10" ht="11.25">
      <c r="B101"/>
      <c r="C101"/>
      <c r="D101"/>
      <c r="E101"/>
      <c r="F101"/>
      <c r="G101"/>
      <c r="H101"/>
      <c r="I101"/>
      <c r="J101"/>
    </row>
    <row r="102" spans="2:10" ht="11.25">
      <c r="B102"/>
      <c r="C102"/>
      <c r="D102"/>
      <c r="E102"/>
      <c r="F102"/>
      <c r="G102"/>
      <c r="H102"/>
      <c r="I102"/>
      <c r="J102"/>
    </row>
    <row r="103" spans="2:10" ht="11.25">
      <c r="B103"/>
      <c r="C103"/>
      <c r="D103"/>
      <c r="E103"/>
      <c r="F103"/>
      <c r="G103"/>
      <c r="H103"/>
      <c r="I103"/>
      <c r="J103"/>
    </row>
    <row r="104" spans="2:10" ht="11.25">
      <c r="B104"/>
      <c r="C104"/>
      <c r="D104"/>
      <c r="E104"/>
      <c r="F104"/>
      <c r="G104"/>
      <c r="H104"/>
      <c r="I104"/>
      <c r="J104"/>
    </row>
    <row r="105" spans="2:10" ht="11.25">
      <c r="B105"/>
      <c r="C105"/>
      <c r="D105"/>
      <c r="E105"/>
      <c r="F105"/>
      <c r="G105"/>
      <c r="H105"/>
      <c r="I105"/>
      <c r="J105"/>
    </row>
    <row r="106" spans="2:10" ht="11.25">
      <c r="B106"/>
      <c r="C106"/>
      <c r="D106"/>
      <c r="E106"/>
      <c r="F106"/>
      <c r="G106"/>
      <c r="H106"/>
      <c r="I106"/>
      <c r="J106"/>
    </row>
    <row r="107" spans="2:10" ht="11.25">
      <c r="B107"/>
      <c r="C107"/>
      <c r="D107"/>
      <c r="E107"/>
      <c r="F107"/>
      <c r="G107"/>
      <c r="H107"/>
      <c r="I107"/>
      <c r="J107"/>
    </row>
    <row r="108" spans="2:10" ht="11.25">
      <c r="B108"/>
      <c r="C108"/>
      <c r="D108"/>
      <c r="E108"/>
      <c r="F108"/>
      <c r="G108"/>
      <c r="H108"/>
      <c r="I108"/>
      <c r="J108"/>
    </row>
    <row r="109" spans="2:10" ht="11.25">
      <c r="B109"/>
      <c r="C109"/>
      <c r="D109"/>
      <c r="E109"/>
      <c r="F109"/>
      <c r="G109"/>
      <c r="H109"/>
      <c r="I109"/>
      <c r="J109"/>
    </row>
    <row r="110" spans="2:10" ht="11.25">
      <c r="B110"/>
      <c r="C110"/>
      <c r="D110"/>
      <c r="E110"/>
      <c r="F110"/>
      <c r="G110"/>
      <c r="H110"/>
      <c r="I110"/>
      <c r="J110"/>
    </row>
    <row r="111" spans="2:10" ht="11.25">
      <c r="B111"/>
      <c r="C111"/>
      <c r="D111"/>
      <c r="E111"/>
      <c r="F111"/>
      <c r="G111"/>
      <c r="H111"/>
      <c r="I111"/>
      <c r="J111"/>
    </row>
    <row r="112" spans="2:10" ht="11.25">
      <c r="B112"/>
      <c r="C112"/>
      <c r="D112"/>
      <c r="E112"/>
      <c r="F112"/>
      <c r="G112"/>
      <c r="H112"/>
      <c r="I112"/>
      <c r="J112"/>
    </row>
    <row r="113" spans="2:10" ht="11.25">
      <c r="B113"/>
      <c r="C113"/>
      <c r="D113"/>
      <c r="E113"/>
      <c r="F113"/>
      <c r="G113"/>
      <c r="H113"/>
      <c r="I113"/>
      <c r="J113"/>
    </row>
    <row r="114" spans="2:10" ht="11.25">
      <c r="B114"/>
      <c r="C114"/>
      <c r="D114"/>
      <c r="E114"/>
      <c r="F114"/>
      <c r="G114"/>
      <c r="H114"/>
      <c r="I114"/>
      <c r="J114"/>
    </row>
    <row r="115" spans="2:10" ht="11.25">
      <c r="B115"/>
      <c r="C115"/>
      <c r="D115"/>
      <c r="E115"/>
      <c r="F115"/>
      <c r="G115"/>
      <c r="H115"/>
      <c r="I115"/>
      <c r="J115"/>
    </row>
    <row r="116" spans="2:10" ht="11.25">
      <c r="B116"/>
      <c r="C116"/>
      <c r="D116"/>
      <c r="E116"/>
      <c r="F116"/>
      <c r="G116"/>
      <c r="H116"/>
      <c r="I116"/>
      <c r="J116"/>
    </row>
    <row r="117" spans="2:10" ht="11.25">
      <c r="B117"/>
      <c r="C117"/>
      <c r="D117"/>
      <c r="E117"/>
      <c r="F117"/>
      <c r="G117"/>
      <c r="H117"/>
      <c r="I117"/>
      <c r="J117"/>
    </row>
    <row r="118" spans="2:10" ht="11.25">
      <c r="B118"/>
      <c r="C118"/>
      <c r="D118"/>
      <c r="E118"/>
      <c r="F118"/>
      <c r="G118"/>
      <c r="H118"/>
      <c r="I118"/>
      <c r="J118"/>
    </row>
    <row r="119" spans="2:10" ht="11.25">
      <c r="B119"/>
      <c r="C119"/>
      <c r="D119"/>
      <c r="E119"/>
      <c r="F119"/>
      <c r="G119"/>
      <c r="H119"/>
      <c r="I119"/>
      <c r="J119"/>
    </row>
    <row r="120" spans="2:10" ht="11.25">
      <c r="B120"/>
      <c r="C120"/>
      <c r="D120"/>
      <c r="E120"/>
      <c r="F120"/>
      <c r="G120"/>
      <c r="H120"/>
      <c r="I120"/>
      <c r="J120"/>
    </row>
    <row r="121" spans="2:10" ht="11.25">
      <c r="B121"/>
      <c r="C121"/>
      <c r="D121"/>
      <c r="E121"/>
      <c r="F121"/>
      <c r="G121"/>
      <c r="H121"/>
      <c r="I121"/>
      <c r="J121"/>
    </row>
    <row r="122" spans="2:10" ht="11.25">
      <c r="B122"/>
      <c r="C122"/>
      <c r="D122"/>
      <c r="E122"/>
      <c r="F122"/>
      <c r="G122"/>
      <c r="H122"/>
      <c r="I122"/>
      <c r="J122"/>
    </row>
    <row r="123" spans="2:10" ht="11.25">
      <c r="B123"/>
      <c r="C123"/>
      <c r="D123"/>
      <c r="E123"/>
      <c r="F123"/>
      <c r="G123"/>
      <c r="H123"/>
      <c r="I123"/>
      <c r="J123"/>
    </row>
    <row r="124" spans="2:10" ht="11.25">
      <c r="B124"/>
      <c r="C124"/>
      <c r="D124"/>
      <c r="E124"/>
      <c r="F124"/>
      <c r="G124"/>
      <c r="H124"/>
      <c r="I124"/>
      <c r="J124"/>
    </row>
    <row r="125" spans="2:10" ht="11.25">
      <c r="B125"/>
      <c r="C125"/>
      <c r="D125"/>
      <c r="E125"/>
      <c r="F125"/>
      <c r="G125"/>
      <c r="H125"/>
      <c r="I125"/>
      <c r="J125"/>
    </row>
    <row r="126" spans="2:10" ht="11.25">
      <c r="B126"/>
      <c r="C126"/>
      <c r="D126"/>
      <c r="E126"/>
      <c r="F126"/>
      <c r="G126"/>
      <c r="H126"/>
      <c r="I126"/>
      <c r="J126"/>
    </row>
    <row r="127" spans="2:10" ht="11.25">
      <c r="B127"/>
      <c r="C127"/>
      <c r="D127"/>
      <c r="E127"/>
      <c r="F127"/>
      <c r="G127"/>
      <c r="H127"/>
      <c r="I127"/>
      <c r="J127"/>
    </row>
    <row r="128" spans="2:10" ht="11.25">
      <c r="B128"/>
      <c r="C128"/>
      <c r="D128"/>
      <c r="E128"/>
      <c r="F128"/>
      <c r="G128"/>
      <c r="H128"/>
      <c r="I128"/>
      <c r="J128"/>
    </row>
    <row r="129" spans="2:10" ht="11.25">
      <c r="B129"/>
      <c r="C129"/>
      <c r="D129"/>
      <c r="E129"/>
      <c r="F129"/>
      <c r="G129"/>
      <c r="H129"/>
      <c r="I129"/>
      <c r="J129"/>
    </row>
    <row r="130" spans="2:10" ht="11.25">
      <c r="B130"/>
      <c r="C130"/>
      <c r="D130"/>
      <c r="E130"/>
      <c r="F130"/>
      <c r="G130"/>
      <c r="H130"/>
      <c r="I130"/>
      <c r="J130"/>
    </row>
    <row r="131" spans="2:10" ht="11.25">
      <c r="B131"/>
      <c r="C131"/>
      <c r="D131"/>
      <c r="E131"/>
      <c r="F131"/>
      <c r="G131"/>
      <c r="H131"/>
      <c r="I131"/>
      <c r="J131"/>
    </row>
    <row r="132" spans="2:10" ht="11.25">
      <c r="B132"/>
      <c r="C132"/>
      <c r="D132"/>
      <c r="E132"/>
      <c r="F132"/>
      <c r="G132"/>
      <c r="H132"/>
      <c r="I132"/>
      <c r="J132"/>
    </row>
    <row r="133" spans="2:10" ht="11.25">
      <c r="B133"/>
      <c r="C133"/>
      <c r="D133"/>
      <c r="E133"/>
      <c r="F133"/>
      <c r="G133"/>
      <c r="H133"/>
      <c r="I133"/>
      <c r="J133"/>
    </row>
    <row r="134" spans="2:10" ht="11.25">
      <c r="B134"/>
      <c r="C134"/>
      <c r="D134"/>
      <c r="E134"/>
      <c r="F134"/>
      <c r="G134"/>
      <c r="H134"/>
      <c r="I134"/>
      <c r="J134"/>
    </row>
    <row r="135" spans="2:10" ht="11.25">
      <c r="B135"/>
      <c r="C135"/>
      <c r="D135"/>
      <c r="E135"/>
      <c r="F135"/>
      <c r="G135"/>
      <c r="H135"/>
      <c r="I135"/>
      <c r="J135"/>
    </row>
    <row r="136" spans="2:10" ht="11.25">
      <c r="B136"/>
      <c r="C136"/>
      <c r="D136"/>
      <c r="E136"/>
      <c r="F136"/>
      <c r="G136"/>
      <c r="H136"/>
      <c r="I136"/>
      <c r="J136"/>
    </row>
    <row r="137" spans="2:10" ht="11.25">
      <c r="B137"/>
      <c r="C137"/>
      <c r="D137"/>
      <c r="E137"/>
      <c r="F137"/>
      <c r="G137"/>
      <c r="H137"/>
      <c r="I137"/>
      <c r="J137"/>
    </row>
    <row r="138" spans="2:10" ht="11.25">
      <c r="B138"/>
      <c r="C138"/>
      <c r="D138"/>
      <c r="E138"/>
      <c r="F138"/>
      <c r="G138"/>
      <c r="H138"/>
      <c r="I138"/>
      <c r="J138"/>
    </row>
    <row r="139" spans="2:10" ht="11.25">
      <c r="B139"/>
      <c r="C139"/>
      <c r="D139"/>
      <c r="E139"/>
      <c r="F139"/>
      <c r="G139"/>
      <c r="H139"/>
      <c r="I139"/>
      <c r="J139"/>
    </row>
    <row r="140" spans="2:10" ht="11.25">
      <c r="B140"/>
      <c r="C140"/>
      <c r="D140"/>
      <c r="E140"/>
      <c r="F140"/>
      <c r="G140"/>
      <c r="H140"/>
      <c r="I140"/>
      <c r="J140"/>
    </row>
    <row r="141" spans="2:10" ht="11.25">
      <c r="B141"/>
      <c r="C141"/>
      <c r="D141"/>
      <c r="E141"/>
      <c r="F141"/>
      <c r="G141"/>
      <c r="H141"/>
      <c r="I141"/>
      <c r="J141"/>
    </row>
    <row r="142" spans="2:10" ht="11.25">
      <c r="B142"/>
      <c r="C142"/>
      <c r="D142"/>
      <c r="E142"/>
      <c r="F142"/>
      <c r="G142"/>
      <c r="H142"/>
      <c r="I142"/>
      <c r="J142"/>
    </row>
    <row r="143" spans="2:10" ht="11.25">
      <c r="B143"/>
      <c r="C143"/>
      <c r="D143"/>
      <c r="E143"/>
      <c r="F143"/>
      <c r="G143"/>
      <c r="H143"/>
      <c r="I143"/>
      <c r="J143"/>
    </row>
    <row r="144" spans="2:10" ht="11.25">
      <c r="B144"/>
      <c r="C144"/>
      <c r="D144"/>
      <c r="E144"/>
      <c r="F144"/>
      <c r="G144"/>
      <c r="H144"/>
      <c r="I144"/>
      <c r="J144"/>
    </row>
    <row r="145" spans="2:10" ht="11.25">
      <c r="B145"/>
      <c r="C145"/>
      <c r="D145"/>
      <c r="E145"/>
      <c r="F145"/>
      <c r="G145"/>
      <c r="H145"/>
      <c r="I145"/>
      <c r="J145"/>
    </row>
    <row r="146" spans="2:10" ht="11.25">
      <c r="B146"/>
      <c r="C146"/>
      <c r="D146"/>
      <c r="E146"/>
      <c r="F146"/>
      <c r="G146"/>
      <c r="H146"/>
      <c r="I146"/>
      <c r="J146"/>
    </row>
    <row r="147" spans="2:10" ht="11.25">
      <c r="B147"/>
      <c r="C147"/>
      <c r="D147"/>
      <c r="E147"/>
      <c r="F147"/>
      <c r="G147"/>
      <c r="H147"/>
      <c r="I147"/>
      <c r="J147"/>
    </row>
    <row r="148" spans="2:10" ht="11.25">
      <c r="B148"/>
      <c r="C148"/>
      <c r="D148"/>
      <c r="E148"/>
      <c r="F148"/>
      <c r="G148"/>
      <c r="H148"/>
      <c r="I148"/>
      <c r="J148"/>
    </row>
    <row r="149" spans="2:10" ht="11.25">
      <c r="B149"/>
      <c r="C149"/>
      <c r="D149"/>
      <c r="E149"/>
      <c r="F149"/>
      <c r="G149"/>
      <c r="H149"/>
      <c r="I149"/>
      <c r="J149"/>
    </row>
    <row r="150" spans="2:10" ht="11.25">
      <c r="B150"/>
      <c r="C150"/>
      <c r="D150"/>
      <c r="E150"/>
      <c r="F150"/>
      <c r="G150"/>
      <c r="H150"/>
      <c r="I150"/>
      <c r="J150"/>
    </row>
    <row r="151" spans="2:10" ht="11.25">
      <c r="B151"/>
      <c r="C151"/>
      <c r="D151"/>
      <c r="E151"/>
      <c r="F151"/>
      <c r="G151"/>
      <c r="H151"/>
      <c r="I151"/>
      <c r="J151"/>
    </row>
    <row r="152" spans="2:10" ht="11.25">
      <c r="B152"/>
      <c r="C152"/>
      <c r="D152"/>
      <c r="E152"/>
      <c r="F152"/>
      <c r="G152"/>
      <c r="H152"/>
      <c r="I152"/>
      <c r="J152"/>
    </row>
    <row r="153" spans="2:10" ht="11.25">
      <c r="B153"/>
      <c r="C153"/>
      <c r="D153"/>
      <c r="E153"/>
      <c r="F153"/>
      <c r="G153"/>
      <c r="H153"/>
      <c r="I153"/>
      <c r="J153"/>
    </row>
    <row r="154" spans="2:10" ht="11.25">
      <c r="B154"/>
      <c r="C154"/>
      <c r="D154"/>
      <c r="E154"/>
      <c r="F154"/>
      <c r="G154"/>
      <c r="H154"/>
      <c r="I154"/>
      <c r="J154"/>
    </row>
    <row r="155" spans="2:10" ht="11.25">
      <c r="B155"/>
      <c r="C155"/>
      <c r="D155"/>
      <c r="E155"/>
      <c r="F155"/>
      <c r="G155"/>
      <c r="H155"/>
      <c r="I155"/>
      <c r="J155"/>
    </row>
    <row r="156" spans="2:10" ht="11.25">
      <c r="B156"/>
      <c r="C156"/>
      <c r="D156"/>
      <c r="E156"/>
      <c r="F156"/>
      <c r="G156"/>
      <c r="H156"/>
      <c r="I156"/>
      <c r="J156"/>
    </row>
    <row r="157" spans="2:10" ht="11.25">
      <c r="B157"/>
      <c r="C157"/>
      <c r="D157"/>
      <c r="E157"/>
      <c r="F157"/>
      <c r="G157"/>
      <c r="H157"/>
      <c r="I157"/>
      <c r="J157"/>
    </row>
    <row r="158" spans="2:10" ht="11.25">
      <c r="B158"/>
      <c r="C158"/>
      <c r="D158"/>
      <c r="E158"/>
      <c r="F158"/>
      <c r="G158"/>
      <c r="H158"/>
      <c r="I158"/>
      <c r="J158"/>
    </row>
    <row r="159" spans="2:10" ht="11.25">
      <c r="B159"/>
      <c r="C159"/>
      <c r="D159"/>
      <c r="E159"/>
      <c r="F159"/>
      <c r="G159"/>
      <c r="H159"/>
      <c r="I159"/>
      <c r="J159"/>
    </row>
    <row r="160" spans="2:10" ht="11.25">
      <c r="B160"/>
      <c r="C160"/>
      <c r="D160"/>
      <c r="E160"/>
      <c r="F160"/>
      <c r="G160"/>
      <c r="H160"/>
      <c r="I160"/>
      <c r="J160"/>
    </row>
    <row r="161" spans="2:10" ht="11.25">
      <c r="B161"/>
      <c r="C161"/>
      <c r="D161"/>
      <c r="E161"/>
      <c r="F161"/>
      <c r="G161"/>
      <c r="H161"/>
      <c r="I161"/>
      <c r="J161"/>
    </row>
    <row r="162" spans="2:10" ht="11.25">
      <c r="B162"/>
      <c r="C162"/>
      <c r="D162"/>
      <c r="E162"/>
      <c r="F162"/>
      <c r="G162"/>
      <c r="H162"/>
      <c r="I162"/>
      <c r="J162"/>
    </row>
    <row r="163" spans="2:10" ht="11.25">
      <c r="B163"/>
      <c r="C163"/>
      <c r="D163"/>
      <c r="E163"/>
      <c r="F163"/>
      <c r="G163"/>
      <c r="H163"/>
      <c r="I163"/>
      <c r="J163"/>
    </row>
    <row r="164" spans="2:10" ht="11.25">
      <c r="B164"/>
      <c r="C164"/>
      <c r="D164"/>
      <c r="E164"/>
      <c r="F164"/>
      <c r="G164"/>
      <c r="H164"/>
      <c r="I164"/>
      <c r="J164"/>
    </row>
    <row r="165" spans="2:10" ht="11.25">
      <c r="B165"/>
      <c r="C165"/>
      <c r="D165"/>
      <c r="E165"/>
      <c r="F165"/>
      <c r="G165"/>
      <c r="H165"/>
      <c r="I165"/>
      <c r="J165"/>
    </row>
    <row r="166" spans="2:10" ht="11.25">
      <c r="B166"/>
      <c r="C166"/>
      <c r="D166"/>
      <c r="E166"/>
      <c r="F166"/>
      <c r="G166"/>
      <c r="H166"/>
      <c r="I166"/>
      <c r="J166"/>
    </row>
    <row r="167" spans="2:10" ht="11.25">
      <c r="B167"/>
      <c r="C167"/>
      <c r="D167"/>
      <c r="E167"/>
      <c r="F167"/>
      <c r="G167"/>
      <c r="H167"/>
      <c r="I167"/>
      <c r="J167"/>
    </row>
    <row r="168" spans="2:10" ht="11.25">
      <c r="B168"/>
      <c r="C168"/>
      <c r="D168"/>
      <c r="E168"/>
      <c r="F168"/>
      <c r="G168"/>
      <c r="H168"/>
      <c r="I168"/>
      <c r="J168"/>
    </row>
    <row r="169" spans="2:10" ht="11.25">
      <c r="B169"/>
      <c r="C169"/>
      <c r="D169"/>
      <c r="E169"/>
      <c r="F169"/>
      <c r="G169"/>
      <c r="H169"/>
      <c r="I169"/>
      <c r="J169"/>
    </row>
    <row r="170" spans="2:10" ht="11.25">
      <c r="B170"/>
      <c r="C170"/>
      <c r="D170"/>
      <c r="E170"/>
      <c r="F170"/>
      <c r="G170"/>
      <c r="H170"/>
      <c r="I170"/>
      <c r="J170"/>
    </row>
    <row r="171" spans="2:10" ht="11.25">
      <c r="B171"/>
      <c r="C171"/>
      <c r="D171"/>
      <c r="E171"/>
      <c r="F171"/>
      <c r="G171"/>
      <c r="H171"/>
      <c r="I171"/>
      <c r="J171"/>
    </row>
    <row r="172" spans="2:10" ht="11.25">
      <c r="B172"/>
      <c r="C172"/>
      <c r="D172"/>
      <c r="E172"/>
      <c r="F172"/>
      <c r="G172"/>
      <c r="H172"/>
      <c r="I172"/>
      <c r="J172"/>
    </row>
    <row r="173" spans="2:10" ht="11.25">
      <c r="B173"/>
      <c r="C173"/>
      <c r="D173"/>
      <c r="E173"/>
      <c r="F173"/>
      <c r="G173"/>
      <c r="H173"/>
      <c r="I173"/>
      <c r="J173"/>
    </row>
    <row r="174" spans="2:10" ht="11.25">
      <c r="B174"/>
      <c r="C174"/>
      <c r="D174"/>
      <c r="E174"/>
      <c r="F174"/>
      <c r="G174"/>
      <c r="H174"/>
      <c r="I174"/>
      <c r="J174"/>
    </row>
    <row r="175" spans="2:10" ht="11.25">
      <c r="B175"/>
      <c r="C175"/>
      <c r="D175"/>
      <c r="E175"/>
      <c r="F175"/>
      <c r="G175"/>
      <c r="H175"/>
      <c r="I175"/>
      <c r="J175"/>
    </row>
    <row r="176" spans="2:10" ht="11.25">
      <c r="B176"/>
      <c r="C176"/>
      <c r="D176"/>
      <c r="E176"/>
      <c r="F176"/>
      <c r="G176"/>
      <c r="H176"/>
      <c r="I176"/>
      <c r="J176"/>
    </row>
    <row r="177" spans="2:10" ht="11.25">
      <c r="B177"/>
      <c r="C177"/>
      <c r="D177"/>
      <c r="E177"/>
      <c r="F177"/>
      <c r="G177"/>
      <c r="H177"/>
      <c r="I177"/>
      <c r="J177"/>
    </row>
    <row r="178" spans="2:10" ht="11.25">
      <c r="B178"/>
      <c r="C178"/>
      <c r="D178"/>
      <c r="E178"/>
      <c r="F178"/>
      <c r="G178"/>
      <c r="H178"/>
      <c r="I178"/>
      <c r="J178"/>
    </row>
    <row r="179" spans="2:10" ht="11.25">
      <c r="B179"/>
      <c r="C179"/>
      <c r="D179"/>
      <c r="E179"/>
      <c r="F179"/>
      <c r="G179"/>
      <c r="H179"/>
      <c r="I179"/>
      <c r="J179"/>
    </row>
    <row r="180" spans="2:10" ht="11.25">
      <c r="B180"/>
      <c r="C180"/>
      <c r="D180"/>
      <c r="E180"/>
      <c r="F180"/>
      <c r="G180"/>
      <c r="H180"/>
      <c r="I180"/>
      <c r="J180"/>
    </row>
    <row r="181" spans="2:10" ht="11.25">
      <c r="B181"/>
      <c r="C181"/>
      <c r="D181"/>
      <c r="E181"/>
      <c r="F181"/>
      <c r="G181"/>
      <c r="H181"/>
      <c r="I181"/>
      <c r="J181"/>
    </row>
    <row r="182" spans="2:10" ht="11.25">
      <c r="B182"/>
      <c r="C182"/>
      <c r="D182"/>
      <c r="E182"/>
      <c r="F182"/>
      <c r="G182"/>
      <c r="H182"/>
      <c r="I182"/>
      <c r="J182"/>
    </row>
    <row r="183" spans="2:10" ht="11.25">
      <c r="B183"/>
      <c r="C183"/>
      <c r="D183"/>
      <c r="E183"/>
      <c r="F183"/>
      <c r="G183"/>
      <c r="H183"/>
      <c r="I183"/>
      <c r="J183"/>
    </row>
    <row r="184" spans="2:10" ht="11.25">
      <c r="B184"/>
      <c r="C184"/>
      <c r="D184"/>
      <c r="E184"/>
      <c r="F184"/>
      <c r="G184"/>
      <c r="H184"/>
      <c r="I184"/>
      <c r="J184"/>
    </row>
    <row r="185" spans="2:10" ht="11.25">
      <c r="B185"/>
      <c r="C185"/>
      <c r="D185"/>
      <c r="E185"/>
      <c r="F185"/>
      <c r="G185"/>
      <c r="H185"/>
      <c r="I185"/>
      <c r="J185"/>
    </row>
    <row r="186" spans="2:10" ht="11.25">
      <c r="B186"/>
      <c r="C186"/>
      <c r="D186"/>
      <c r="E186"/>
      <c r="F186"/>
      <c r="G186"/>
      <c r="H186"/>
      <c r="I186"/>
      <c r="J186"/>
    </row>
    <row r="187" spans="2:10" ht="11.25">
      <c r="B187"/>
      <c r="C187"/>
      <c r="D187"/>
      <c r="E187"/>
      <c r="F187"/>
      <c r="G187"/>
      <c r="H187"/>
      <c r="I187"/>
      <c r="J187"/>
    </row>
    <row r="188" spans="2:10" ht="11.25">
      <c r="B188"/>
      <c r="C188"/>
      <c r="D188"/>
      <c r="E188"/>
      <c r="F188"/>
      <c r="G188"/>
      <c r="H188"/>
      <c r="I188"/>
      <c r="J188"/>
    </row>
    <row r="189" spans="2:10" ht="11.25">
      <c r="B189"/>
      <c r="C189"/>
      <c r="D189"/>
      <c r="E189"/>
      <c r="F189"/>
      <c r="G189"/>
      <c r="H189"/>
      <c r="I189"/>
      <c r="J189"/>
    </row>
    <row r="190" spans="2:10" ht="11.25">
      <c r="B190"/>
      <c r="C190"/>
      <c r="D190"/>
      <c r="E190"/>
      <c r="F190"/>
      <c r="G190"/>
      <c r="H190"/>
      <c r="I190"/>
      <c r="J190"/>
    </row>
    <row r="191" spans="2:10" ht="11.25">
      <c r="B191"/>
      <c r="C191"/>
      <c r="D191"/>
      <c r="E191"/>
      <c r="F191"/>
      <c r="G191"/>
      <c r="H191"/>
      <c r="I191"/>
      <c r="J191"/>
    </row>
    <row r="192" spans="2:10" ht="11.25">
      <c r="B192"/>
      <c r="C192"/>
      <c r="D192"/>
      <c r="E192"/>
      <c r="F192"/>
      <c r="G192"/>
      <c r="H192"/>
      <c r="I192"/>
      <c r="J192"/>
    </row>
    <row r="193" spans="2:10" ht="11.25">
      <c r="B193"/>
      <c r="C193"/>
      <c r="D193"/>
      <c r="E193"/>
      <c r="F193"/>
      <c r="G193"/>
      <c r="H193"/>
      <c r="I193"/>
      <c r="J193"/>
    </row>
    <row r="194" spans="2:10" ht="11.25">
      <c r="B194"/>
      <c r="C194"/>
      <c r="D194"/>
      <c r="E194"/>
      <c r="F194"/>
      <c r="G194"/>
      <c r="H194"/>
      <c r="I194"/>
      <c r="J194"/>
    </row>
    <row r="195" spans="2:10" ht="11.25">
      <c r="B195"/>
      <c r="C195"/>
      <c r="D195"/>
      <c r="E195"/>
      <c r="F195"/>
      <c r="G195"/>
      <c r="H195"/>
      <c r="I195"/>
      <c r="J195"/>
    </row>
    <row r="196" spans="2:10" ht="11.25">
      <c r="B196"/>
      <c r="C196"/>
      <c r="D196"/>
      <c r="E196"/>
      <c r="F196"/>
      <c r="G196"/>
      <c r="H196"/>
      <c r="I196"/>
      <c r="J196"/>
    </row>
    <row r="197" spans="2:10" ht="11.25">
      <c r="B197"/>
      <c r="C197"/>
      <c r="D197"/>
      <c r="E197"/>
      <c r="F197"/>
      <c r="G197"/>
      <c r="H197"/>
      <c r="I197"/>
      <c r="J197"/>
    </row>
    <row r="198" spans="2:10" ht="11.25">
      <c r="B198"/>
      <c r="C198"/>
      <c r="D198"/>
      <c r="E198"/>
      <c r="F198"/>
      <c r="G198"/>
      <c r="H198"/>
      <c r="I198"/>
      <c r="J198"/>
    </row>
    <row r="199" spans="2:10" ht="11.25">
      <c r="B199"/>
      <c r="C199"/>
      <c r="D199"/>
      <c r="E199"/>
      <c r="F199"/>
      <c r="G199"/>
      <c r="H199"/>
      <c r="I199"/>
      <c r="J199"/>
    </row>
    <row r="200" spans="2:10" ht="11.25">
      <c r="B200"/>
      <c r="C200"/>
      <c r="D200"/>
      <c r="E200"/>
      <c r="F200"/>
      <c r="G200"/>
      <c r="H200"/>
      <c r="I200"/>
      <c r="J200"/>
    </row>
    <row r="201" spans="2:10" ht="11.25">
      <c r="B201"/>
      <c r="C201"/>
      <c r="D201"/>
      <c r="E201"/>
      <c r="F201"/>
      <c r="G201"/>
      <c r="H201"/>
      <c r="I201"/>
      <c r="J201"/>
    </row>
    <row r="202" spans="2:10" ht="11.25">
      <c r="B202"/>
      <c r="C202"/>
      <c r="D202"/>
      <c r="E202"/>
      <c r="F202"/>
      <c r="G202"/>
      <c r="H202"/>
      <c r="I202"/>
      <c r="J202"/>
    </row>
    <row r="203" spans="2:10" ht="11.25">
      <c r="B203"/>
      <c r="C203"/>
      <c r="D203"/>
      <c r="E203"/>
      <c r="F203"/>
      <c r="G203"/>
      <c r="H203"/>
      <c r="I203"/>
      <c r="J203"/>
    </row>
    <row r="204" spans="2:10" ht="11.25">
      <c r="B204"/>
      <c r="C204"/>
      <c r="D204"/>
      <c r="E204"/>
      <c r="F204"/>
      <c r="G204"/>
      <c r="H204"/>
      <c r="I204"/>
      <c r="J204"/>
    </row>
    <row r="205" spans="2:10" ht="11.25">
      <c r="B205"/>
      <c r="C205"/>
      <c r="D205"/>
      <c r="E205"/>
      <c r="F205"/>
      <c r="G205"/>
      <c r="H205"/>
      <c r="I205"/>
      <c r="J205"/>
    </row>
    <row r="206" spans="2:10" ht="11.25">
      <c r="B206"/>
      <c r="C206"/>
      <c r="D206"/>
      <c r="E206"/>
      <c r="F206"/>
      <c r="G206"/>
      <c r="H206"/>
      <c r="I206"/>
      <c r="J206"/>
    </row>
    <row r="207" spans="2:10" ht="11.25">
      <c r="B207"/>
      <c r="C207"/>
      <c r="D207"/>
      <c r="E207"/>
      <c r="F207"/>
      <c r="G207"/>
      <c r="H207"/>
      <c r="I207"/>
      <c r="J207"/>
    </row>
    <row r="208" spans="2:10" ht="11.25">
      <c r="B208"/>
      <c r="C208"/>
      <c r="D208"/>
      <c r="E208"/>
      <c r="F208"/>
      <c r="G208"/>
      <c r="H208"/>
      <c r="I208"/>
      <c r="J208"/>
    </row>
    <row r="209" spans="2:10" ht="11.25">
      <c r="B209"/>
      <c r="C209"/>
      <c r="D209"/>
      <c r="E209"/>
      <c r="F209"/>
      <c r="G209"/>
      <c r="H209"/>
      <c r="I209"/>
      <c r="J209"/>
    </row>
    <row r="210" spans="2:10" ht="11.25">
      <c r="B210"/>
      <c r="C210"/>
      <c r="D210"/>
      <c r="E210"/>
      <c r="F210"/>
      <c r="G210"/>
      <c r="H210"/>
      <c r="I210"/>
      <c r="J210"/>
    </row>
    <row r="211" spans="2:10" ht="11.25">
      <c r="B211"/>
      <c r="C211"/>
      <c r="D211"/>
      <c r="E211"/>
      <c r="F211"/>
      <c r="G211"/>
      <c r="H211"/>
      <c r="I211"/>
      <c r="J211"/>
    </row>
    <row r="212" spans="2:10" ht="11.25">
      <c r="B212"/>
      <c r="C212"/>
      <c r="D212"/>
      <c r="E212"/>
      <c r="F212"/>
      <c r="G212"/>
      <c r="H212"/>
      <c r="I212"/>
      <c r="J212"/>
    </row>
    <row r="213" spans="2:10" ht="11.25">
      <c r="B213"/>
      <c r="C213"/>
      <c r="D213"/>
      <c r="E213"/>
      <c r="F213"/>
      <c r="G213"/>
      <c r="H213"/>
      <c r="I213"/>
      <c r="J213"/>
    </row>
    <row r="214" spans="2:10" ht="11.25">
      <c r="B214"/>
      <c r="C214"/>
      <c r="D214"/>
      <c r="E214"/>
      <c r="F214"/>
      <c r="G214"/>
      <c r="H214"/>
      <c r="I214"/>
      <c r="J214"/>
    </row>
    <row r="215" spans="2:10" ht="11.25">
      <c r="B215"/>
      <c r="C215"/>
      <c r="D215"/>
      <c r="E215"/>
      <c r="F215"/>
      <c r="G215"/>
      <c r="H215"/>
      <c r="I215"/>
      <c r="J215"/>
    </row>
    <row r="216" spans="2:10" ht="11.25">
      <c r="B216"/>
      <c r="C216"/>
      <c r="D216"/>
      <c r="E216"/>
      <c r="F216"/>
      <c r="G216"/>
      <c r="H216"/>
      <c r="I216"/>
      <c r="J216"/>
    </row>
    <row r="217" spans="2:10" ht="11.25">
      <c r="B217"/>
      <c r="C217"/>
      <c r="D217"/>
      <c r="E217"/>
      <c r="F217"/>
      <c r="G217"/>
      <c r="H217"/>
      <c r="I217"/>
      <c r="J217"/>
    </row>
    <row r="218" spans="2:10" ht="11.25">
      <c r="B218"/>
      <c r="C218"/>
      <c r="D218"/>
      <c r="E218"/>
      <c r="F218"/>
      <c r="G218"/>
      <c r="H218"/>
      <c r="I218"/>
      <c r="J218"/>
    </row>
    <row r="219" spans="2:10" ht="11.25">
      <c r="B219"/>
      <c r="C219"/>
      <c r="D219"/>
      <c r="E219"/>
      <c r="F219"/>
      <c r="G219"/>
      <c r="H219"/>
      <c r="I219"/>
      <c r="J219"/>
    </row>
    <row r="220" spans="2:10" ht="11.25">
      <c r="B220"/>
      <c r="C220"/>
      <c r="D220"/>
      <c r="E220"/>
      <c r="F220"/>
      <c r="G220"/>
      <c r="H220"/>
      <c r="I220"/>
      <c r="J220"/>
    </row>
    <row r="221" spans="2:10" ht="11.25">
      <c r="B221"/>
      <c r="C221"/>
      <c r="D221"/>
      <c r="E221"/>
      <c r="F221"/>
      <c r="G221"/>
      <c r="H221"/>
      <c r="I221"/>
      <c r="J221"/>
    </row>
    <row r="222" spans="2:10" ht="11.25">
      <c r="B222"/>
      <c r="C222"/>
      <c r="D222"/>
      <c r="E222"/>
      <c r="F222"/>
      <c r="G222"/>
      <c r="H222"/>
      <c r="I222"/>
      <c r="J222"/>
    </row>
    <row r="223" spans="2:10" ht="11.25">
      <c r="B223"/>
      <c r="C223"/>
      <c r="D223"/>
      <c r="E223"/>
      <c r="F223"/>
      <c r="G223"/>
      <c r="H223"/>
      <c r="I223"/>
      <c r="J223"/>
    </row>
    <row r="224" spans="2:10" ht="11.25">
      <c r="B224"/>
      <c r="C224"/>
      <c r="D224"/>
      <c r="E224"/>
      <c r="F224"/>
      <c r="G224"/>
      <c r="H224"/>
      <c r="I224"/>
      <c r="J224"/>
    </row>
    <row r="225" spans="2:10" ht="11.25">
      <c r="B225"/>
      <c r="C225"/>
      <c r="D225"/>
      <c r="E225"/>
      <c r="F225"/>
      <c r="G225"/>
      <c r="H225"/>
      <c r="I225"/>
      <c r="J225"/>
    </row>
    <row r="226" spans="2:10" ht="11.25">
      <c r="B226"/>
      <c r="C226"/>
      <c r="D226"/>
      <c r="E226"/>
      <c r="F226"/>
      <c r="G226"/>
      <c r="H226"/>
      <c r="I226"/>
      <c r="J226"/>
    </row>
    <row r="227" spans="2:10" ht="11.25">
      <c r="B227"/>
      <c r="C227"/>
      <c r="D227"/>
      <c r="E227"/>
      <c r="F227"/>
      <c r="G227"/>
      <c r="H227"/>
      <c r="I227"/>
      <c r="J227"/>
    </row>
    <row r="228" spans="2:10" ht="11.25">
      <c r="B228"/>
      <c r="C228"/>
      <c r="D228"/>
      <c r="E228"/>
      <c r="F228"/>
      <c r="G228"/>
      <c r="H228"/>
      <c r="I228"/>
      <c r="J228"/>
    </row>
    <row r="229" spans="2:10" ht="11.25">
      <c r="B229"/>
      <c r="C229"/>
      <c r="D229"/>
      <c r="E229"/>
      <c r="F229"/>
      <c r="G229"/>
      <c r="H229"/>
      <c r="I229"/>
      <c r="J229"/>
    </row>
    <row r="230" spans="2:10" ht="11.25">
      <c r="B230"/>
      <c r="C230"/>
      <c r="D230"/>
      <c r="E230"/>
      <c r="F230"/>
      <c r="G230"/>
      <c r="H230"/>
      <c r="I230"/>
      <c r="J230"/>
    </row>
    <row r="231" spans="2:10" ht="11.25">
      <c r="B231"/>
      <c r="C231"/>
      <c r="D231"/>
      <c r="E231"/>
      <c r="F231"/>
      <c r="G231"/>
      <c r="H231"/>
      <c r="I231"/>
      <c r="J231"/>
    </row>
    <row r="232" spans="2:10" ht="11.25">
      <c r="B232"/>
      <c r="C232"/>
      <c r="D232"/>
      <c r="E232"/>
      <c r="F232"/>
      <c r="G232"/>
      <c r="H232"/>
      <c r="I232"/>
      <c r="J232"/>
    </row>
    <row r="233" spans="2:10" ht="11.25">
      <c r="B233"/>
      <c r="C233"/>
      <c r="D233"/>
      <c r="E233"/>
      <c r="F233"/>
      <c r="G233"/>
      <c r="H233"/>
      <c r="I233"/>
      <c r="J233"/>
    </row>
    <row r="234" spans="2:10" ht="11.25">
      <c r="B234"/>
      <c r="C234"/>
      <c r="D234"/>
      <c r="E234"/>
      <c r="F234"/>
      <c r="G234"/>
      <c r="H234"/>
      <c r="I234"/>
      <c r="J234"/>
    </row>
    <row r="235" spans="2:10" ht="11.25">
      <c r="B235"/>
      <c r="C235"/>
      <c r="D235"/>
      <c r="E235"/>
      <c r="F235"/>
      <c r="G235"/>
      <c r="H235"/>
      <c r="I235"/>
      <c r="J235"/>
    </row>
    <row r="236" spans="2:10" ht="11.25">
      <c r="B236"/>
      <c r="C236"/>
      <c r="D236"/>
      <c r="E236"/>
      <c r="F236"/>
      <c r="G236"/>
      <c r="H236"/>
      <c r="I236"/>
      <c r="J236"/>
    </row>
    <row r="237" spans="2:10" ht="11.25">
      <c r="B237"/>
      <c r="C237"/>
      <c r="D237"/>
      <c r="E237"/>
      <c r="F237"/>
      <c r="G237"/>
      <c r="H237"/>
      <c r="I237"/>
      <c r="J237"/>
    </row>
    <row r="238" spans="2:10" ht="11.25">
      <c r="B238"/>
      <c r="C238"/>
      <c r="D238"/>
      <c r="E238"/>
      <c r="F238"/>
      <c r="G238"/>
      <c r="H238"/>
      <c r="I238"/>
      <c r="J238"/>
    </row>
    <row r="239" spans="2:10" ht="11.25">
      <c r="B239"/>
      <c r="C239"/>
      <c r="D239"/>
      <c r="E239"/>
      <c r="F239"/>
      <c r="G239"/>
      <c r="H239"/>
      <c r="I239"/>
      <c r="J239"/>
    </row>
    <row r="240" spans="2:10" ht="11.25">
      <c r="B240"/>
      <c r="C240"/>
      <c r="D240"/>
      <c r="E240"/>
      <c r="F240"/>
      <c r="G240"/>
      <c r="H240"/>
      <c r="I240"/>
      <c r="J240"/>
    </row>
    <row r="241" spans="2:10" ht="11.25">
      <c r="B241"/>
      <c r="C241"/>
      <c r="D241"/>
      <c r="E241"/>
      <c r="F241"/>
      <c r="G241"/>
      <c r="H241"/>
      <c r="I241"/>
      <c r="J241"/>
    </row>
    <row r="242" spans="2:10" ht="11.25">
      <c r="B242"/>
      <c r="C242"/>
      <c r="D242"/>
      <c r="E242"/>
      <c r="F242"/>
      <c r="G242"/>
      <c r="H242"/>
      <c r="I242"/>
      <c r="J242"/>
    </row>
    <row r="243" spans="2:10" ht="11.25">
      <c r="B243"/>
      <c r="C243"/>
      <c r="D243"/>
      <c r="E243"/>
      <c r="F243"/>
      <c r="G243"/>
      <c r="H243"/>
      <c r="I243"/>
      <c r="J243"/>
    </row>
    <row r="244" spans="2:10" ht="11.25">
      <c r="B244"/>
      <c r="C244"/>
      <c r="D244"/>
      <c r="E244"/>
      <c r="F244"/>
      <c r="G244"/>
      <c r="H244"/>
      <c r="I244"/>
      <c r="J244"/>
    </row>
    <row r="245" spans="2:10" ht="11.25">
      <c r="B245"/>
      <c r="C245"/>
      <c r="D245"/>
      <c r="E245"/>
      <c r="F245"/>
      <c r="G245"/>
      <c r="H245"/>
      <c r="I245"/>
      <c r="J245"/>
    </row>
    <row r="246" spans="2:10" ht="11.25">
      <c r="B246"/>
      <c r="C246"/>
      <c r="D246"/>
      <c r="E246"/>
      <c r="F246"/>
      <c r="G246"/>
      <c r="H246"/>
      <c r="I246"/>
      <c r="J246"/>
    </row>
    <row r="247" spans="2:10" ht="11.25">
      <c r="B247"/>
      <c r="C247"/>
      <c r="D247"/>
      <c r="E247"/>
      <c r="F247"/>
      <c r="G247"/>
      <c r="H247"/>
      <c r="I247"/>
      <c r="J247"/>
    </row>
    <row r="248" spans="2:10" ht="11.25">
      <c r="B248"/>
      <c r="C248"/>
      <c r="D248"/>
      <c r="E248"/>
      <c r="F248"/>
      <c r="G248"/>
      <c r="H248"/>
      <c r="I248"/>
      <c r="J248"/>
    </row>
    <row r="249" spans="2:10" ht="11.25">
      <c r="B249"/>
      <c r="C249"/>
      <c r="D249"/>
      <c r="E249"/>
      <c r="F249"/>
      <c r="G249"/>
      <c r="H249"/>
      <c r="I249"/>
      <c r="J249"/>
    </row>
    <row r="250" spans="2:10" ht="11.25">
      <c r="B250"/>
      <c r="C250"/>
      <c r="D250"/>
      <c r="E250"/>
      <c r="F250"/>
      <c r="G250"/>
      <c r="H250"/>
      <c r="I250"/>
      <c r="J250"/>
    </row>
    <row r="251" spans="2:10" ht="11.25">
      <c r="B251"/>
      <c r="C251"/>
      <c r="D251"/>
      <c r="E251"/>
      <c r="F251"/>
      <c r="G251"/>
      <c r="H251"/>
      <c r="I251"/>
      <c r="J251"/>
    </row>
    <row r="252" spans="2:10" ht="11.25">
      <c r="B252"/>
      <c r="C252"/>
      <c r="D252"/>
      <c r="E252"/>
      <c r="F252"/>
      <c r="G252"/>
      <c r="H252"/>
      <c r="I252"/>
      <c r="J252"/>
    </row>
    <row r="253" spans="2:10" ht="11.25">
      <c r="B253"/>
      <c r="C253"/>
      <c r="D253"/>
      <c r="E253"/>
      <c r="F253"/>
      <c r="G253"/>
      <c r="H253"/>
      <c r="I253"/>
      <c r="J253"/>
    </row>
    <row r="254" spans="2:10" ht="11.25">
      <c r="B254"/>
      <c r="C254"/>
      <c r="D254"/>
      <c r="E254"/>
      <c r="F254"/>
      <c r="G254"/>
      <c r="H254"/>
      <c r="I254"/>
      <c r="J254"/>
    </row>
    <row r="255" spans="2:10" ht="11.25">
      <c r="B255"/>
      <c r="C255"/>
      <c r="D255"/>
      <c r="E255"/>
      <c r="F255"/>
      <c r="G255"/>
      <c r="H255"/>
      <c r="I255"/>
      <c r="J255"/>
    </row>
    <row r="256" spans="2:10" ht="11.25">
      <c r="B256"/>
      <c r="C256"/>
      <c r="D256"/>
      <c r="E256"/>
      <c r="F256"/>
      <c r="G256"/>
      <c r="H256"/>
      <c r="I256"/>
      <c r="J256"/>
    </row>
    <row r="257" spans="2:10" ht="11.25">
      <c r="B257"/>
      <c r="C257"/>
      <c r="D257"/>
      <c r="E257"/>
      <c r="F257"/>
      <c r="G257"/>
      <c r="H257"/>
      <c r="I257"/>
      <c r="J257"/>
    </row>
    <row r="258" spans="2:10" ht="11.25">
      <c r="B258"/>
      <c r="C258"/>
      <c r="D258"/>
      <c r="E258"/>
      <c r="F258"/>
      <c r="G258"/>
      <c r="H258"/>
      <c r="I258"/>
      <c r="J258"/>
    </row>
    <row r="259" spans="2:10" ht="11.25">
      <c r="B259"/>
      <c r="C259"/>
      <c r="D259"/>
      <c r="E259"/>
      <c r="F259"/>
      <c r="G259"/>
      <c r="H259"/>
      <c r="I259"/>
      <c r="J259"/>
    </row>
    <row r="260" spans="2:10" ht="11.25">
      <c r="B260"/>
      <c r="C260"/>
      <c r="D260"/>
      <c r="E260"/>
      <c r="F260"/>
      <c r="G260"/>
      <c r="H260"/>
      <c r="I260"/>
      <c r="J260"/>
    </row>
    <row r="261" spans="2:10" ht="11.25">
      <c r="B261"/>
      <c r="C261"/>
      <c r="D261"/>
      <c r="E261"/>
      <c r="F261"/>
      <c r="G261"/>
      <c r="H261"/>
      <c r="I261"/>
      <c r="J261"/>
    </row>
    <row r="262" spans="2:10" ht="11.25">
      <c r="B262"/>
      <c r="C262"/>
      <c r="D262"/>
      <c r="E262"/>
      <c r="F262"/>
      <c r="G262"/>
      <c r="H262"/>
      <c r="I262"/>
      <c r="J262"/>
    </row>
    <row r="263" spans="2:10" ht="11.25">
      <c r="B263"/>
      <c r="C263"/>
      <c r="D263"/>
      <c r="E263"/>
      <c r="F263"/>
      <c r="G263"/>
      <c r="H263"/>
      <c r="I263"/>
      <c r="J263"/>
    </row>
    <row r="264" spans="2:10" ht="11.25">
      <c r="B264"/>
      <c r="C264"/>
      <c r="D264"/>
      <c r="E264"/>
      <c r="F264"/>
      <c r="G264"/>
      <c r="H264"/>
      <c r="I264"/>
      <c r="J264"/>
    </row>
    <row r="265" spans="2:10" ht="11.25">
      <c r="B265"/>
      <c r="C265"/>
      <c r="D265"/>
      <c r="E265"/>
      <c r="F265"/>
      <c r="G265"/>
      <c r="H265"/>
      <c r="I265"/>
      <c r="J265"/>
    </row>
    <row r="266" spans="2:10" ht="11.25">
      <c r="B266"/>
      <c r="C266"/>
      <c r="D266"/>
      <c r="E266"/>
      <c r="F266"/>
      <c r="G266"/>
      <c r="H266"/>
      <c r="I266"/>
      <c r="J266"/>
    </row>
    <row r="267" spans="2:10" ht="11.25">
      <c r="B267"/>
      <c r="C267"/>
      <c r="D267"/>
      <c r="E267"/>
      <c r="F267"/>
      <c r="G267"/>
      <c r="H267"/>
      <c r="I267"/>
      <c r="J267"/>
    </row>
    <row r="268" spans="2:10" ht="11.25">
      <c r="B268"/>
      <c r="C268"/>
      <c r="D268"/>
      <c r="E268"/>
      <c r="F268"/>
      <c r="G268"/>
      <c r="H268"/>
      <c r="I268"/>
      <c r="J268"/>
    </row>
    <row r="269" spans="2:10" ht="11.25">
      <c r="B269"/>
      <c r="C269"/>
      <c r="D269"/>
      <c r="E269"/>
      <c r="F269"/>
      <c r="G269"/>
      <c r="H269"/>
      <c r="I269"/>
      <c r="J269"/>
    </row>
    <row r="270" spans="2:10" ht="11.25">
      <c r="B270"/>
      <c r="C270"/>
      <c r="D270"/>
      <c r="E270"/>
      <c r="F270"/>
      <c r="G270"/>
      <c r="H270"/>
      <c r="I270"/>
      <c r="J270"/>
    </row>
    <row r="271" spans="2:10" ht="11.25">
      <c r="B271"/>
      <c r="C271"/>
      <c r="D271"/>
      <c r="E271"/>
      <c r="F271"/>
      <c r="G271"/>
      <c r="H271"/>
      <c r="I271"/>
      <c r="J271"/>
    </row>
    <row r="272" spans="2:10" ht="11.25">
      <c r="B272"/>
      <c r="C272"/>
      <c r="D272"/>
      <c r="E272"/>
      <c r="F272"/>
      <c r="G272"/>
      <c r="H272"/>
      <c r="I272"/>
      <c r="J272"/>
    </row>
    <row r="273" spans="2:10" ht="11.25">
      <c r="B273"/>
      <c r="C273"/>
      <c r="D273"/>
      <c r="E273"/>
      <c r="F273"/>
      <c r="G273"/>
      <c r="H273"/>
      <c r="I273"/>
      <c r="J273"/>
    </row>
    <row r="274" spans="2:10" ht="11.25">
      <c r="B274"/>
      <c r="C274"/>
      <c r="D274"/>
      <c r="E274"/>
      <c r="F274"/>
      <c r="G274"/>
      <c r="H274"/>
      <c r="I274"/>
      <c r="J274"/>
    </row>
    <row r="275" spans="2:10" ht="11.25">
      <c r="B275"/>
      <c r="C275"/>
      <c r="D275"/>
      <c r="E275"/>
      <c r="F275"/>
      <c r="G275"/>
      <c r="H275"/>
      <c r="I275"/>
      <c r="J275"/>
    </row>
    <row r="276" spans="2:10" ht="11.25">
      <c r="B276"/>
      <c r="C276"/>
      <c r="D276"/>
      <c r="E276"/>
      <c r="F276"/>
      <c r="G276"/>
      <c r="H276"/>
      <c r="I276"/>
      <c r="J276"/>
    </row>
    <row r="277" spans="2:10" ht="11.25">
      <c r="B277"/>
      <c r="C277"/>
      <c r="D277"/>
      <c r="E277"/>
      <c r="F277"/>
      <c r="G277"/>
      <c r="H277"/>
      <c r="I277"/>
      <c r="J277"/>
    </row>
    <row r="278" spans="2:10" ht="11.25">
      <c r="B278"/>
      <c r="C278"/>
      <c r="D278"/>
      <c r="E278"/>
      <c r="F278"/>
      <c r="G278"/>
      <c r="H278"/>
      <c r="I278"/>
      <c r="J278"/>
    </row>
    <row r="279" spans="2:10" ht="11.25">
      <c r="B279"/>
      <c r="C279"/>
      <c r="D279"/>
      <c r="E279"/>
      <c r="F279"/>
      <c r="G279"/>
      <c r="H279"/>
      <c r="I279"/>
      <c r="J279"/>
    </row>
    <row r="280" spans="2:10" ht="11.25">
      <c r="B280"/>
      <c r="C280"/>
      <c r="D280"/>
      <c r="E280"/>
      <c r="F280"/>
      <c r="G280"/>
      <c r="H280"/>
      <c r="I280"/>
      <c r="J280"/>
    </row>
    <row r="281" spans="2:10" ht="11.25">
      <c r="B281"/>
      <c r="C281"/>
      <c r="D281"/>
      <c r="E281"/>
      <c r="F281"/>
      <c r="G281"/>
      <c r="H281"/>
      <c r="I281"/>
      <c r="J281"/>
    </row>
    <row r="282" spans="2:10" ht="11.25">
      <c r="B282"/>
      <c r="C282"/>
      <c r="D282"/>
      <c r="E282"/>
      <c r="F282"/>
      <c r="G282"/>
      <c r="H282"/>
      <c r="I282"/>
      <c r="J282"/>
    </row>
    <row r="283" spans="2:10" ht="11.25">
      <c r="B283"/>
      <c r="C283"/>
      <c r="D283"/>
      <c r="E283"/>
      <c r="F283"/>
      <c r="G283"/>
      <c r="H283"/>
      <c r="I283"/>
      <c r="J283"/>
    </row>
    <row r="284" spans="2:10" ht="11.25">
      <c r="B284"/>
      <c r="C284"/>
      <c r="D284"/>
      <c r="E284"/>
      <c r="F284"/>
      <c r="G284"/>
      <c r="H284"/>
      <c r="I284"/>
      <c r="J284"/>
    </row>
    <row r="285" spans="2:10" ht="11.25">
      <c r="B285"/>
      <c r="C285"/>
      <c r="D285"/>
      <c r="E285"/>
      <c r="F285"/>
      <c r="G285"/>
      <c r="H285"/>
      <c r="I285"/>
      <c r="J285"/>
    </row>
    <row r="286" spans="2:10" ht="11.25">
      <c r="B286"/>
      <c r="C286"/>
      <c r="D286"/>
      <c r="E286"/>
      <c r="F286"/>
      <c r="G286"/>
      <c r="H286"/>
      <c r="I286"/>
      <c r="J286"/>
    </row>
    <row r="287" spans="2:10" ht="11.25">
      <c r="B287"/>
      <c r="C287"/>
      <c r="D287"/>
      <c r="E287"/>
      <c r="F287"/>
      <c r="G287"/>
      <c r="H287"/>
      <c r="I287"/>
      <c r="J287"/>
    </row>
    <row r="288" spans="2:10" ht="11.25">
      <c r="B288"/>
      <c r="C288"/>
      <c r="D288"/>
      <c r="E288"/>
      <c r="F288"/>
      <c r="G288"/>
      <c r="H288"/>
      <c r="I288"/>
      <c r="J288"/>
    </row>
    <row r="289" spans="2:10" ht="11.25">
      <c r="B289"/>
      <c r="C289"/>
      <c r="D289"/>
      <c r="E289"/>
      <c r="F289"/>
      <c r="G289"/>
      <c r="H289"/>
      <c r="I289"/>
      <c r="J289"/>
    </row>
    <row r="290" spans="2:10" ht="11.25">
      <c r="B290"/>
      <c r="C290"/>
      <c r="D290"/>
      <c r="E290"/>
      <c r="F290"/>
      <c r="G290"/>
      <c r="H290"/>
      <c r="I290"/>
      <c r="J290"/>
    </row>
    <row r="291" spans="2:10" ht="11.25">
      <c r="B291"/>
      <c r="C291"/>
      <c r="D291"/>
      <c r="E291"/>
      <c r="F291"/>
      <c r="G291"/>
      <c r="H291"/>
      <c r="I291"/>
      <c r="J291"/>
    </row>
    <row r="292" spans="2:10" ht="11.25">
      <c r="B292"/>
      <c r="C292"/>
      <c r="D292"/>
      <c r="E292"/>
      <c r="F292"/>
      <c r="G292"/>
      <c r="H292"/>
      <c r="I292"/>
      <c r="J292"/>
    </row>
    <row r="293" spans="2:10" ht="11.25">
      <c r="B293"/>
      <c r="C293"/>
      <c r="D293"/>
      <c r="E293"/>
      <c r="F293"/>
      <c r="G293"/>
      <c r="H293"/>
      <c r="I293"/>
      <c r="J293"/>
    </row>
    <row r="294" spans="2:10" ht="11.25">
      <c r="B294"/>
      <c r="C294"/>
      <c r="D294"/>
      <c r="E294"/>
      <c r="F294"/>
      <c r="G294"/>
      <c r="H294"/>
      <c r="I294"/>
      <c r="J294"/>
    </row>
    <row r="295" spans="2:10" ht="11.25">
      <c r="B295"/>
      <c r="C295"/>
      <c r="D295"/>
      <c r="E295"/>
      <c r="F295"/>
      <c r="G295"/>
      <c r="H295"/>
      <c r="I295"/>
      <c r="J295"/>
    </row>
    <row r="296" spans="2:10" ht="11.25">
      <c r="B296"/>
      <c r="C296"/>
      <c r="D296"/>
      <c r="E296"/>
      <c r="F296"/>
      <c r="G296"/>
      <c r="H296"/>
      <c r="I296"/>
      <c r="J296"/>
    </row>
    <row r="297" spans="2:10" ht="11.25">
      <c r="B297"/>
      <c r="C297"/>
      <c r="D297"/>
      <c r="E297"/>
      <c r="F297"/>
      <c r="G297"/>
      <c r="H297"/>
      <c r="I297"/>
      <c r="J297"/>
    </row>
    <row r="298" spans="2:10" ht="11.25">
      <c r="B298"/>
      <c r="C298"/>
      <c r="D298"/>
      <c r="E298"/>
      <c r="F298"/>
      <c r="G298"/>
      <c r="H298"/>
      <c r="I298"/>
      <c r="J298"/>
    </row>
    <row r="299" spans="2:10" ht="11.25">
      <c r="B299"/>
      <c r="C299"/>
      <c r="D299"/>
      <c r="E299"/>
      <c r="F299"/>
      <c r="G299"/>
      <c r="H299"/>
      <c r="I299"/>
      <c r="J299"/>
    </row>
    <row r="300" spans="2:10" ht="11.25">
      <c r="B300"/>
      <c r="C300"/>
      <c r="D300"/>
      <c r="E300"/>
      <c r="F300"/>
      <c r="G300"/>
      <c r="H300"/>
      <c r="I300"/>
      <c r="J300"/>
    </row>
    <row r="301" spans="2:10" ht="11.25">
      <c r="B301"/>
      <c r="C301"/>
      <c r="D301"/>
      <c r="E301"/>
      <c r="F301"/>
      <c r="G301"/>
      <c r="H301"/>
      <c r="I301"/>
      <c r="J301"/>
    </row>
    <row r="302" spans="2:10" ht="11.25">
      <c r="B302"/>
      <c r="C302"/>
      <c r="D302"/>
      <c r="E302"/>
      <c r="F302"/>
      <c r="G302"/>
      <c r="H302"/>
      <c r="I302"/>
      <c r="J302"/>
    </row>
    <row r="303" spans="2:10" ht="11.25">
      <c r="B303"/>
      <c r="C303"/>
      <c r="D303"/>
      <c r="E303"/>
      <c r="F303"/>
      <c r="G303"/>
      <c r="H303"/>
      <c r="I303"/>
      <c r="J303"/>
    </row>
    <row r="304" spans="2:10" ht="11.25">
      <c r="B304"/>
      <c r="C304"/>
      <c r="D304"/>
      <c r="E304"/>
      <c r="F304"/>
      <c r="G304"/>
      <c r="H304"/>
      <c r="I304"/>
      <c r="J304"/>
    </row>
    <row r="305" spans="2:10" ht="11.25">
      <c r="B305"/>
      <c r="C305"/>
      <c r="D305"/>
      <c r="E305"/>
      <c r="F305"/>
      <c r="G305"/>
      <c r="H305"/>
      <c r="I305"/>
      <c r="J305"/>
    </row>
    <row r="306" spans="2:10" ht="11.25">
      <c r="B306"/>
      <c r="C306"/>
      <c r="D306"/>
      <c r="E306"/>
      <c r="F306"/>
      <c r="G306"/>
      <c r="H306"/>
      <c r="I306"/>
      <c r="J306"/>
    </row>
    <row r="307" spans="2:10" ht="11.25">
      <c r="B307"/>
      <c r="C307"/>
      <c r="D307"/>
      <c r="E307"/>
      <c r="F307"/>
      <c r="G307"/>
      <c r="H307"/>
      <c r="I307"/>
      <c r="J307"/>
    </row>
    <row r="308" spans="2:10" ht="11.25">
      <c r="B308"/>
      <c r="C308"/>
      <c r="D308"/>
      <c r="E308"/>
      <c r="F308"/>
      <c r="G308"/>
      <c r="H308"/>
      <c r="I308"/>
      <c r="J308"/>
    </row>
    <row r="309" spans="2:10" ht="11.25">
      <c r="B309"/>
      <c r="C309"/>
      <c r="D309"/>
      <c r="E309"/>
      <c r="F309"/>
      <c r="G309"/>
      <c r="H309"/>
      <c r="I309"/>
      <c r="J309"/>
    </row>
    <row r="310" spans="2:10" ht="11.25">
      <c r="B310"/>
      <c r="C310"/>
      <c r="D310"/>
      <c r="E310"/>
      <c r="F310"/>
      <c r="G310"/>
      <c r="H310"/>
      <c r="I310"/>
      <c r="J310"/>
    </row>
    <row r="311" spans="2:10" ht="11.25">
      <c r="B311"/>
      <c r="C311"/>
      <c r="D311"/>
      <c r="E311"/>
      <c r="F311"/>
      <c r="G311"/>
      <c r="H311"/>
      <c r="I311"/>
      <c r="J311"/>
    </row>
    <row r="312" spans="2:10" ht="11.25">
      <c r="B312"/>
      <c r="C312"/>
      <c r="D312"/>
      <c r="E312"/>
      <c r="F312"/>
      <c r="G312"/>
      <c r="H312"/>
      <c r="I312"/>
      <c r="J312"/>
    </row>
    <row r="313" spans="2:10" ht="11.25">
      <c r="B313"/>
      <c r="C313"/>
      <c r="D313"/>
      <c r="E313"/>
      <c r="F313"/>
      <c r="G313"/>
      <c r="H313"/>
      <c r="I313"/>
      <c r="J313"/>
    </row>
    <row r="314" spans="2:10" ht="11.25">
      <c r="B314"/>
      <c r="C314"/>
      <c r="D314"/>
      <c r="E314"/>
      <c r="F314"/>
      <c r="G314"/>
      <c r="H314"/>
      <c r="I314"/>
      <c r="J314"/>
    </row>
    <row r="315" spans="2:10" ht="11.25">
      <c r="B315"/>
      <c r="C315"/>
      <c r="D315"/>
      <c r="E315"/>
      <c r="F315"/>
      <c r="G315"/>
      <c r="H315"/>
      <c r="I315"/>
      <c r="J315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B2" sqref="B2"/>
    </sheetView>
  </sheetViews>
  <sheetFormatPr defaultColWidth="9.33203125" defaultRowHeight="11.25"/>
  <cols>
    <col min="1" max="1" width="31" style="0" customWidth="1"/>
    <col min="3" max="3" width="16.5" style="0" bestFit="1" customWidth="1"/>
    <col min="4" max="5" width="14.5" style="0" bestFit="1" customWidth="1"/>
    <col min="6" max="6" width="16.5" style="0" bestFit="1" customWidth="1"/>
    <col min="7" max="7" width="9.83203125" style="0" bestFit="1" customWidth="1"/>
    <col min="8" max="8" width="11.83203125" style="0" bestFit="1" customWidth="1"/>
  </cols>
  <sheetData>
    <row r="1" spans="1:8" ht="56.25">
      <c r="A1" s="27" t="s">
        <v>5</v>
      </c>
      <c r="B1" s="27" t="s">
        <v>5</v>
      </c>
      <c r="C1" s="8" t="s">
        <v>55</v>
      </c>
      <c r="D1" s="8" t="s">
        <v>56</v>
      </c>
      <c r="E1" s="8" t="s">
        <v>57</v>
      </c>
      <c r="F1" s="8" t="s">
        <v>58</v>
      </c>
      <c r="G1" s="8" t="s">
        <v>59</v>
      </c>
      <c r="H1" s="8" t="s">
        <v>60</v>
      </c>
    </row>
    <row r="2" spans="1:8" ht="11.25">
      <c r="A2" s="30" t="s">
        <v>41</v>
      </c>
      <c r="B2" s="27" t="s">
        <v>5</v>
      </c>
      <c r="C2" s="28" t="s">
        <v>6</v>
      </c>
      <c r="D2" s="28" t="s">
        <v>6</v>
      </c>
      <c r="E2" s="28" t="s">
        <v>6</v>
      </c>
      <c r="F2" s="28" t="s">
        <v>6</v>
      </c>
      <c r="G2" s="28" t="s">
        <v>5</v>
      </c>
      <c r="H2" s="28" t="s">
        <v>5</v>
      </c>
    </row>
    <row r="3" spans="1:8" ht="11.25">
      <c r="A3" s="5" t="s">
        <v>42</v>
      </c>
      <c r="B3" s="6" t="s">
        <v>42</v>
      </c>
      <c r="C3" s="15">
        <v>105436.05</v>
      </c>
      <c r="D3" s="4">
        <v>373761</v>
      </c>
      <c r="E3" s="4">
        <v>373761</v>
      </c>
      <c r="F3" s="15">
        <v>139791.87</v>
      </c>
      <c r="G3" s="15">
        <v>132.584509757336</v>
      </c>
      <c r="H3" s="15">
        <v>37.4014062462376</v>
      </c>
    </row>
    <row r="4" spans="1:8" ht="11.25">
      <c r="A4" s="11" t="s">
        <v>43</v>
      </c>
      <c r="B4" s="14" t="s">
        <v>5</v>
      </c>
      <c r="C4" s="15">
        <v>105436.05</v>
      </c>
      <c r="D4" s="4">
        <v>373761</v>
      </c>
      <c r="E4" s="4">
        <v>373761</v>
      </c>
      <c r="F4" s="15">
        <v>139791.87</v>
      </c>
      <c r="G4" s="15">
        <v>132.584509757336</v>
      </c>
      <c r="H4" s="15">
        <v>37.4014062462376</v>
      </c>
    </row>
    <row r="5" spans="1:8" ht="11.25">
      <c r="A5" s="10" t="s">
        <v>44</v>
      </c>
      <c r="B5" s="17" t="s">
        <v>44</v>
      </c>
      <c r="C5" s="15">
        <v>105436.05</v>
      </c>
      <c r="D5" s="4">
        <v>373761</v>
      </c>
      <c r="E5" s="4">
        <v>373761</v>
      </c>
      <c r="F5" s="15">
        <v>139791.87</v>
      </c>
      <c r="G5" s="15">
        <v>132.584509757336</v>
      </c>
      <c r="H5" s="15">
        <v>37.4014062462376</v>
      </c>
    </row>
    <row r="6" spans="1:8" ht="11.25">
      <c r="A6" s="7" t="s">
        <v>45</v>
      </c>
      <c r="B6" s="13" t="s">
        <v>46</v>
      </c>
      <c r="C6" s="15">
        <v>105236.97</v>
      </c>
      <c r="D6" s="4">
        <v>369512</v>
      </c>
      <c r="E6" s="4">
        <v>369512</v>
      </c>
      <c r="F6" s="15">
        <v>139791.87</v>
      </c>
      <c r="G6" s="15">
        <v>132.835323936065</v>
      </c>
      <c r="H6" s="15">
        <v>37.8314831453376</v>
      </c>
    </row>
    <row r="7" spans="1:8" ht="11.25">
      <c r="A7" s="7" t="s">
        <v>47</v>
      </c>
      <c r="B7" s="13" t="s">
        <v>48</v>
      </c>
      <c r="C7" s="15">
        <v>199.08</v>
      </c>
      <c r="D7" s="4">
        <v>4249</v>
      </c>
      <c r="E7" s="4">
        <v>4249</v>
      </c>
      <c r="F7" s="29"/>
      <c r="G7" s="29"/>
      <c r="H7" s="29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B2" sqref="B2"/>
    </sheetView>
  </sheetViews>
  <sheetFormatPr defaultColWidth="9.33203125" defaultRowHeight="11.25"/>
  <cols>
    <col min="1" max="1" width="40.5" style="0" customWidth="1"/>
    <col min="2" max="2" width="16.33203125" style="0" bestFit="1" customWidth="1"/>
    <col min="3" max="4" width="15.16015625" style="0" bestFit="1" customWidth="1"/>
    <col min="5" max="5" width="16.33203125" style="0" bestFit="1" customWidth="1"/>
    <col min="6" max="7" width="9.66015625" style="0" bestFit="1" customWidth="1"/>
  </cols>
  <sheetData>
    <row r="1" spans="1:7" ht="45">
      <c r="A1" s="27" t="s">
        <v>5</v>
      </c>
      <c r="B1" s="8" t="s">
        <v>49</v>
      </c>
      <c r="C1" s="8" t="s">
        <v>54</v>
      </c>
      <c r="D1" s="8" t="s">
        <v>50</v>
      </c>
      <c r="E1" s="8" t="s">
        <v>51</v>
      </c>
      <c r="F1" s="8" t="s">
        <v>52</v>
      </c>
      <c r="G1" s="8" t="s">
        <v>53</v>
      </c>
    </row>
    <row r="2" spans="1:7" ht="11.25">
      <c r="A2" s="27" t="s">
        <v>5</v>
      </c>
      <c r="B2" s="28" t="s">
        <v>6</v>
      </c>
      <c r="C2" s="28" t="s">
        <v>5</v>
      </c>
      <c r="D2" s="28" t="s">
        <v>5</v>
      </c>
      <c r="E2" s="28" t="s">
        <v>6</v>
      </c>
      <c r="F2" s="28" t="s">
        <v>5</v>
      </c>
      <c r="G2" s="28" t="s">
        <v>5</v>
      </c>
    </row>
    <row r="3" spans="1:7" ht="11.25">
      <c r="A3" s="5" t="s">
        <v>7</v>
      </c>
      <c r="B3" s="15">
        <v>105436.05</v>
      </c>
      <c r="C3" s="21">
        <v>373761</v>
      </c>
      <c r="D3" s="21">
        <v>373761</v>
      </c>
      <c r="E3" s="15">
        <v>139791.87</v>
      </c>
      <c r="F3" s="15">
        <v>132.584509757336</v>
      </c>
      <c r="G3" s="15">
        <v>37.4014062462376</v>
      </c>
    </row>
    <row r="4" spans="1:7" ht="11.25">
      <c r="A4" s="11" t="s">
        <v>36</v>
      </c>
      <c r="B4" s="15">
        <v>105436.05</v>
      </c>
      <c r="C4" s="21">
        <v>373761</v>
      </c>
      <c r="D4" s="21">
        <v>373761</v>
      </c>
      <c r="E4" s="15">
        <v>139791.87</v>
      </c>
      <c r="F4" s="15">
        <v>132.584509757336</v>
      </c>
      <c r="G4" s="15">
        <v>37.4014062462376</v>
      </c>
    </row>
    <row r="5" spans="1:7" ht="11.25">
      <c r="A5" s="10" t="s">
        <v>37</v>
      </c>
      <c r="B5" s="15">
        <v>105436.05</v>
      </c>
      <c r="C5" s="21">
        <v>373761</v>
      </c>
      <c r="D5" s="21">
        <v>373761</v>
      </c>
      <c r="E5" s="15">
        <v>139791.87</v>
      </c>
      <c r="F5" s="15">
        <v>132.584509757336</v>
      </c>
      <c r="G5" s="15">
        <v>37.4014062462376</v>
      </c>
    </row>
    <row r="6" spans="1:7" ht="11.25">
      <c r="A6" s="7" t="s">
        <v>38</v>
      </c>
      <c r="B6" s="15">
        <v>105236.97</v>
      </c>
      <c r="C6" s="29"/>
      <c r="D6" s="29"/>
      <c r="E6" s="15">
        <v>139791.87</v>
      </c>
      <c r="F6" s="15">
        <v>132.835323936065</v>
      </c>
      <c r="G6" s="29"/>
    </row>
    <row r="7" spans="1:7" ht="11.25">
      <c r="A7" s="7" t="s">
        <v>39</v>
      </c>
      <c r="B7" s="15">
        <v>199.08</v>
      </c>
      <c r="C7" s="29"/>
      <c r="D7" s="29"/>
      <c r="E7" s="29"/>
      <c r="F7" s="29"/>
      <c r="G7" s="29"/>
    </row>
    <row r="8" spans="1:7" ht="11.25">
      <c r="A8" s="7" t="s">
        <v>40</v>
      </c>
      <c r="B8" s="29"/>
      <c r="C8" s="29"/>
      <c r="D8" s="29"/>
      <c r="E8" s="29"/>
      <c r="F8" s="29"/>
      <c r="G8" s="29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"/>
    </sheetView>
  </sheetViews>
  <sheetFormatPr defaultColWidth="9.33203125" defaultRowHeight="11.25"/>
  <cols>
    <col min="1" max="1" width="28.66015625" style="0" customWidth="1"/>
    <col min="3" max="3" width="16" style="0" bestFit="1" customWidth="1"/>
    <col min="4" max="5" width="14.5" style="0" bestFit="1" customWidth="1"/>
    <col min="6" max="6" width="16" style="0" bestFit="1" customWidth="1"/>
    <col min="7" max="8" width="9.83203125" style="0" bestFit="1" customWidth="1"/>
  </cols>
  <sheetData>
    <row r="1" ht="11.25">
      <c r="A1" s="26" t="s">
        <v>61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G22" sqref="G22"/>
    </sheetView>
  </sheetViews>
  <sheetFormatPr defaultColWidth="9.33203125" defaultRowHeight="11.25"/>
  <cols>
    <col min="1" max="5" width="9.33203125" style="109" customWidth="1"/>
    <col min="6" max="6" width="20.33203125" style="109" customWidth="1"/>
    <col min="7" max="7" width="29.33203125" style="174" customWidth="1"/>
    <col min="8" max="9" width="29.33203125" style="175" customWidth="1"/>
    <col min="10" max="10" width="29.33203125" style="174" customWidth="1"/>
    <col min="11" max="12" width="14.33203125" style="174" customWidth="1"/>
    <col min="13" max="16384" width="9.33203125" style="19" customWidth="1"/>
  </cols>
  <sheetData>
    <row r="1" spans="1:12" s="140" customFormat="1" ht="51" customHeight="1">
      <c r="A1" s="109"/>
      <c r="B1" s="321" t="s">
        <v>8</v>
      </c>
      <c r="C1" s="321"/>
      <c r="D1" s="321"/>
      <c r="E1" s="321"/>
      <c r="F1" s="321"/>
      <c r="G1" s="321"/>
      <c r="H1" s="321"/>
      <c r="I1" s="321"/>
      <c r="J1" s="321"/>
      <c r="K1" s="321"/>
      <c r="L1" s="321"/>
    </row>
    <row r="2" spans="1:12" s="140" customFormat="1" ht="18">
      <c r="A2" s="109"/>
      <c r="B2" s="149"/>
      <c r="C2" s="149"/>
      <c r="D2" s="149"/>
      <c r="E2" s="149"/>
      <c r="F2" s="149"/>
      <c r="G2" s="150"/>
      <c r="H2" s="151"/>
      <c r="I2" s="151"/>
      <c r="J2" s="150"/>
      <c r="K2" s="150"/>
      <c r="L2" s="150"/>
    </row>
    <row r="3" spans="1:12" s="140" customFormat="1" ht="15.75">
      <c r="A3" s="109"/>
      <c r="B3" s="321" t="s">
        <v>2</v>
      </c>
      <c r="C3" s="321"/>
      <c r="D3" s="321"/>
      <c r="E3" s="321"/>
      <c r="F3" s="321"/>
      <c r="G3" s="321"/>
      <c r="H3" s="321"/>
      <c r="I3" s="321"/>
      <c r="J3" s="321"/>
      <c r="K3" s="321"/>
      <c r="L3" s="321"/>
    </row>
    <row r="4" spans="1:12" s="140" customFormat="1" ht="18">
      <c r="A4" s="109"/>
      <c r="B4" s="149"/>
      <c r="C4" s="149"/>
      <c r="D4" s="149"/>
      <c r="E4" s="149"/>
      <c r="F4" s="149"/>
      <c r="G4" s="150"/>
      <c r="H4" s="151"/>
      <c r="I4" s="151"/>
      <c r="J4" s="150"/>
      <c r="K4" s="150"/>
      <c r="L4" s="150"/>
    </row>
    <row r="5" spans="1:12" s="140" customFormat="1" ht="15.75">
      <c r="A5" s="109"/>
      <c r="B5" s="321" t="s">
        <v>9</v>
      </c>
      <c r="C5" s="321"/>
      <c r="D5" s="321"/>
      <c r="E5" s="321"/>
      <c r="F5" s="321"/>
      <c r="G5" s="321"/>
      <c r="H5" s="321"/>
      <c r="I5" s="321"/>
      <c r="J5" s="321"/>
      <c r="K5" s="321"/>
      <c r="L5" s="321"/>
    </row>
    <row r="6" spans="1:12" s="140" customFormat="1" ht="15.75">
      <c r="A6" s="109"/>
      <c r="B6" s="148"/>
      <c r="C6" s="148"/>
      <c r="D6" s="148"/>
      <c r="E6" s="148"/>
      <c r="F6" s="148"/>
      <c r="G6" s="152"/>
      <c r="H6" s="153"/>
      <c r="I6" s="153"/>
      <c r="J6" s="152"/>
      <c r="K6" s="152"/>
      <c r="L6" s="152"/>
    </row>
    <row r="7" spans="1:12" s="140" customFormat="1" ht="18">
      <c r="A7" s="109"/>
      <c r="B7" s="322" t="s">
        <v>10</v>
      </c>
      <c r="C7" s="322"/>
      <c r="D7" s="322"/>
      <c r="E7" s="322"/>
      <c r="F7" s="322"/>
      <c r="G7" s="154"/>
      <c r="H7" s="155"/>
      <c r="I7" s="155"/>
      <c r="J7" s="154"/>
      <c r="K7" s="156"/>
      <c r="L7" s="156"/>
    </row>
    <row r="8" spans="1:12" s="140" customFormat="1" ht="42" customHeight="1">
      <c r="A8" s="109"/>
      <c r="B8" s="323" t="s">
        <v>11</v>
      </c>
      <c r="C8" s="323"/>
      <c r="D8" s="323"/>
      <c r="E8" s="323"/>
      <c r="F8" s="323"/>
      <c r="G8" s="157" t="s">
        <v>12</v>
      </c>
      <c r="H8" s="158" t="s">
        <v>154</v>
      </c>
      <c r="I8" s="158" t="s">
        <v>13</v>
      </c>
      <c r="J8" s="157" t="s">
        <v>14</v>
      </c>
      <c r="K8" s="157" t="s">
        <v>15</v>
      </c>
      <c r="L8" s="157" t="s">
        <v>16</v>
      </c>
    </row>
    <row r="9" spans="1:12" s="140" customFormat="1" ht="11.25">
      <c r="A9" s="109"/>
      <c r="B9" s="326">
        <v>1</v>
      </c>
      <c r="C9" s="326"/>
      <c r="D9" s="326"/>
      <c r="E9" s="326"/>
      <c r="F9" s="327"/>
      <c r="G9" s="159">
        <v>2</v>
      </c>
      <c r="H9" s="159">
        <v>3</v>
      </c>
      <c r="I9" s="159">
        <v>4</v>
      </c>
      <c r="J9" s="159">
        <v>5</v>
      </c>
      <c r="K9" s="160" t="s">
        <v>17</v>
      </c>
      <c r="L9" s="160" t="s">
        <v>18</v>
      </c>
    </row>
    <row r="10" spans="2:12" ht="30" customHeight="1">
      <c r="B10" s="324" t="s">
        <v>19</v>
      </c>
      <c r="C10" s="328"/>
      <c r="D10" s="328"/>
      <c r="E10" s="328"/>
      <c r="F10" s="329"/>
      <c r="G10" s="20">
        <f>_xlfn.IFERROR(VLOOKUP("6",'FP0002PRPV2'!$B$5:$I$6,3,FALSE),0)+_xlfn.IFERROR('FP0002PRB'!B3,0)</f>
        <v>105436.05</v>
      </c>
      <c r="H10" s="22">
        <f>_xlfn.IFERROR(VLOOKUP("6",'FP0002PRPV2'!$B$5:$I$6,4,FALSE),0)+_xlfn.IFERROR('FP0002PRB'!C3,0)</f>
        <v>373761</v>
      </c>
      <c r="I10" s="22">
        <f>_xlfn.IFERROR(VLOOKUP("6",'FP0002PRPV2'!$B$5:$I$6,5,FALSE),0)+_xlfn.IFERROR('FP0002PRB'!D3,0)</f>
        <v>373761</v>
      </c>
      <c r="J10" s="20">
        <f>_xlfn.IFERROR(VLOOKUP("6",'FP0002PRPV2'!$B$5:$I$6,6,FALSE),0)+_xlfn.IFERROR('FP0002PRB'!E3,0)</f>
        <v>139791.87</v>
      </c>
      <c r="K10" s="25">
        <f>_xlfn.IFERROR(J10/G10*100,"")</f>
        <v>132.58450975733632</v>
      </c>
      <c r="L10" s="25">
        <f>_xlfn.IFERROR(J10/I10*100,"")</f>
        <v>37.40140624623757</v>
      </c>
    </row>
    <row r="11" spans="2:12" ht="30" customHeight="1">
      <c r="B11" s="330" t="s">
        <v>20</v>
      </c>
      <c r="C11" s="329"/>
      <c r="D11" s="329"/>
      <c r="E11" s="329"/>
      <c r="F11" s="329"/>
      <c r="G11" s="20">
        <f>_xlfn.IFERROR(VLOOKUP("7",'FP0002PRPV2'!$B$5:$I$6,3,FALSE),0)</f>
        <v>0</v>
      </c>
      <c r="H11" s="22">
        <f>_xlfn.IFERROR(VLOOKUP("7",'FP0002PRPV2'!$B$5:$I$6,4,FALSE),0)</f>
        <v>0</v>
      </c>
      <c r="I11" s="22">
        <f>_xlfn.IFERROR(VLOOKUP("7",'FP0002PRPV2'!$B$5:$I$6,5,FALSE),0)</f>
        <v>0</v>
      </c>
      <c r="J11" s="20">
        <f>_xlfn.IFERROR(VLOOKUP("7",'FP0002PRPV2'!$B$5:$I$6,6,FALSE),0)</f>
        <v>0</v>
      </c>
      <c r="K11" s="25">
        <f aca="true" t="shared" si="0" ref="K11:K16">_xlfn.IFERROR(J11/G11*100,"")</f>
      </c>
      <c r="L11" s="25">
        <f aca="true" t="shared" si="1" ref="L11:L16">_xlfn.IFERROR(J11/I11*100,"")</f>
      </c>
    </row>
    <row r="12" spans="2:12" ht="12.75">
      <c r="B12" s="331" t="s">
        <v>21</v>
      </c>
      <c r="C12" s="332"/>
      <c r="D12" s="332"/>
      <c r="E12" s="332"/>
      <c r="F12" s="333"/>
      <c r="G12" s="18">
        <f>G10+G11</f>
        <v>105436.05</v>
      </c>
      <c r="H12" s="9">
        <f>H10+H11</f>
        <v>373761</v>
      </c>
      <c r="I12" s="9">
        <f>I10+I11</f>
        <v>373761</v>
      </c>
      <c r="J12" s="18">
        <f>J10+J11</f>
        <v>139791.87</v>
      </c>
      <c r="K12" s="161">
        <f t="shared" si="0"/>
        <v>132.58450975733632</v>
      </c>
      <c r="L12" s="161">
        <f t="shared" si="1"/>
        <v>37.40140624623757</v>
      </c>
    </row>
    <row r="13" spans="2:12" ht="30" customHeight="1">
      <c r="B13" s="334" t="s">
        <v>22</v>
      </c>
      <c r="C13" s="328"/>
      <c r="D13" s="328"/>
      <c r="E13" s="328"/>
      <c r="F13" s="328"/>
      <c r="G13" s="20">
        <f>_xlfn.IFERROR(VLOOKUP("3",'FP0002PRR'!$A$3:$F$7,3,FALSE),0)</f>
        <v>105236.97</v>
      </c>
      <c r="H13" s="22">
        <f>_xlfn.IFERROR(VLOOKUP("3",'FP0002PRR'!$A$3:$F$7,4,FALSE),0)</f>
        <v>369512</v>
      </c>
      <c r="I13" s="22">
        <f>_xlfn.IFERROR(VLOOKUP("3",'FP0002PRR'!$A$3:$F$7,5,FALSE),0)</f>
        <v>369512</v>
      </c>
      <c r="J13" s="20">
        <f>_xlfn.IFERROR(VLOOKUP("3",'FP0002PRR'!$A$3:$F$7,6,FALSE),0)</f>
        <v>139791.87</v>
      </c>
      <c r="K13" s="162">
        <f t="shared" si="0"/>
        <v>132.83532393606544</v>
      </c>
      <c r="L13" s="162">
        <f t="shared" si="1"/>
        <v>37.831483145337636</v>
      </c>
    </row>
    <row r="14" spans="2:12" ht="30" customHeight="1">
      <c r="B14" s="330" t="s">
        <v>23</v>
      </c>
      <c r="C14" s="329"/>
      <c r="D14" s="329"/>
      <c r="E14" s="329"/>
      <c r="F14" s="329"/>
      <c r="G14" s="20">
        <f>_xlfn.IFERROR(VLOOKUP("4",'FP0002PRR'!$A$3:$F$7,3,FALSE),0)</f>
        <v>199.08</v>
      </c>
      <c r="H14" s="22">
        <f>_xlfn.IFERROR(VLOOKUP("4",'FP0002PRR'!$A$3:$F$7,4,FALSE),0)</f>
        <v>4249</v>
      </c>
      <c r="I14" s="22">
        <f>_xlfn.IFERROR(VLOOKUP("4",'FP0002PRR'!$A$3:$F$7,5,FALSE),0)</f>
        <v>4249</v>
      </c>
      <c r="J14" s="20">
        <f>_xlfn.IFERROR(VLOOKUP("4",'FP0002PRR'!$A$3:$F$7,6,FALSE),0)</f>
        <v>0</v>
      </c>
      <c r="K14" s="162">
        <f t="shared" si="0"/>
        <v>0</v>
      </c>
      <c r="L14" s="162">
        <f t="shared" si="1"/>
        <v>0</v>
      </c>
    </row>
    <row r="15" spans="2:12" ht="12.75">
      <c r="B15" s="23" t="s">
        <v>24</v>
      </c>
      <c r="C15" s="24"/>
      <c r="D15" s="24"/>
      <c r="E15" s="24"/>
      <c r="F15" s="24"/>
      <c r="G15" s="18">
        <f>G13+G14</f>
        <v>105436.05</v>
      </c>
      <c r="H15" s="9">
        <f>H13+H14</f>
        <v>373761</v>
      </c>
      <c r="I15" s="9">
        <f>I13+I14</f>
        <v>373761</v>
      </c>
      <c r="J15" s="18">
        <f>J13+J14</f>
        <v>139791.87</v>
      </c>
      <c r="K15" s="161">
        <f t="shared" si="0"/>
        <v>132.58450975733632</v>
      </c>
      <c r="L15" s="161">
        <f t="shared" si="1"/>
        <v>37.40140624623757</v>
      </c>
    </row>
    <row r="16" spans="2:12" ht="12.75">
      <c r="B16" s="335" t="s">
        <v>3</v>
      </c>
      <c r="C16" s="332"/>
      <c r="D16" s="332"/>
      <c r="E16" s="332"/>
      <c r="F16" s="332"/>
      <c r="G16" s="12">
        <f>G12-G15</f>
        <v>0</v>
      </c>
      <c r="H16" s="16">
        <f>H12-H15</f>
        <v>0</v>
      </c>
      <c r="I16" s="16">
        <f>I12-I15</f>
        <v>0</v>
      </c>
      <c r="J16" s="12">
        <f>J12-J15</f>
        <v>0</v>
      </c>
      <c r="K16" s="161">
        <f t="shared" si="0"/>
      </c>
      <c r="L16" s="161">
        <f t="shared" si="1"/>
      </c>
    </row>
    <row r="17" spans="2:12" ht="8.25" customHeight="1">
      <c r="B17" s="149"/>
      <c r="C17" s="163"/>
      <c r="D17" s="163"/>
      <c r="E17" s="163"/>
      <c r="F17" s="163"/>
      <c r="G17" s="164"/>
      <c r="H17" s="165"/>
      <c r="I17" s="165"/>
      <c r="J17" s="164"/>
      <c r="K17" s="166"/>
      <c r="L17" s="166"/>
    </row>
    <row r="18" spans="2:12" ht="13.5" customHeight="1">
      <c r="B18" s="322" t="s">
        <v>25</v>
      </c>
      <c r="C18" s="322"/>
      <c r="D18" s="322"/>
      <c r="E18" s="322"/>
      <c r="F18" s="322"/>
      <c r="G18" s="164"/>
      <c r="H18" s="165"/>
      <c r="I18" s="165"/>
      <c r="J18" s="164"/>
      <c r="K18" s="166"/>
      <c r="L18" s="166"/>
    </row>
    <row r="19" spans="2:12" ht="42" customHeight="1">
      <c r="B19" s="323" t="s">
        <v>11</v>
      </c>
      <c r="C19" s="323"/>
      <c r="D19" s="323"/>
      <c r="E19" s="323"/>
      <c r="F19" s="323"/>
      <c r="G19" s="157" t="s">
        <v>12</v>
      </c>
      <c r="H19" s="167" t="s">
        <v>155</v>
      </c>
      <c r="I19" s="167" t="s">
        <v>13</v>
      </c>
      <c r="J19" s="168" t="s">
        <v>14</v>
      </c>
      <c r="K19" s="168" t="s">
        <v>15</v>
      </c>
      <c r="L19" s="168" t="s">
        <v>16</v>
      </c>
    </row>
    <row r="20" spans="2:12" ht="11.25">
      <c r="B20" s="336">
        <v>1</v>
      </c>
      <c r="C20" s="337"/>
      <c r="D20" s="337"/>
      <c r="E20" s="337"/>
      <c r="F20" s="337"/>
      <c r="G20" s="159">
        <v>2</v>
      </c>
      <c r="H20" s="159">
        <v>3</v>
      </c>
      <c r="I20" s="159">
        <v>4</v>
      </c>
      <c r="J20" s="159">
        <v>5</v>
      </c>
      <c r="K20" s="160" t="s">
        <v>17</v>
      </c>
      <c r="L20" s="160" t="s">
        <v>18</v>
      </c>
    </row>
    <row r="21" spans="2:12" ht="30" customHeight="1">
      <c r="B21" s="324" t="s">
        <v>26</v>
      </c>
      <c r="C21" s="325"/>
      <c r="D21" s="325"/>
      <c r="E21" s="325"/>
      <c r="F21" s="325"/>
      <c r="G21" s="20">
        <f>_xlfn.IFERROR(VLOOKUP("8",'FP0005PRV2'!$A$3:$F$8,3,FALSE),0)</f>
        <v>0</v>
      </c>
      <c r="H21" s="22">
        <f>_xlfn.IFERROR(VLOOKUP("8",'FP0005PRV2'!$A$3:$F$8,4,FALSE),0)</f>
        <v>0</v>
      </c>
      <c r="I21" s="22">
        <f>_xlfn.IFERROR(VLOOKUP("8",'FP0005PRV2'!$A$3:$F$8,5,FALSE),0)</f>
        <v>0</v>
      </c>
      <c r="J21" s="20">
        <f>_xlfn.IFERROR(VLOOKUP("8",'FP0005PRV2'!$A$3:$F$8,6,FALSE),0)</f>
        <v>0</v>
      </c>
      <c r="K21" s="169">
        <f aca="true" t="shared" si="2" ref="K21:K26">_xlfn.IFERROR(J21/G21*100,"")</f>
      </c>
      <c r="L21" s="169">
        <f aca="true" t="shared" si="3" ref="L21:L26">_xlfn.IFERROR(J21/I21*100,"")</f>
      </c>
    </row>
    <row r="22" spans="2:12" ht="30" customHeight="1">
      <c r="B22" s="324" t="s">
        <v>27</v>
      </c>
      <c r="C22" s="338"/>
      <c r="D22" s="338"/>
      <c r="E22" s="338"/>
      <c r="F22" s="338"/>
      <c r="G22" s="20">
        <f>_xlfn.IFERROR(VLOOKUP("5",'FP0005PRV2'!$A$3:$F$8,3,FALSE),0)</f>
        <v>0</v>
      </c>
      <c r="H22" s="22">
        <f>_xlfn.IFERROR(VLOOKUP("5",'FP0005PRV2'!$A$3:$F$8,4,FALSE),0)</f>
        <v>0</v>
      </c>
      <c r="I22" s="22">
        <f>_xlfn.IFERROR(VLOOKUP("5",'FP0005PRV2'!$A$3:$F$8,5,FALSE),0)</f>
        <v>0</v>
      </c>
      <c r="J22" s="20">
        <f>_xlfn.IFERROR(VLOOKUP("5",'FP0005PRV2'!$A$3:$F$8,6,FALSE),0)</f>
        <v>0</v>
      </c>
      <c r="K22" s="169">
        <f t="shared" si="2"/>
      </c>
      <c r="L22" s="169">
        <f t="shared" si="3"/>
      </c>
    </row>
    <row r="23" spans="2:12" ht="12.75">
      <c r="B23" s="341" t="s">
        <v>28</v>
      </c>
      <c r="C23" s="342"/>
      <c r="D23" s="342"/>
      <c r="E23" s="342"/>
      <c r="F23" s="343"/>
      <c r="G23" s="18">
        <f>G21-G22</f>
        <v>0</v>
      </c>
      <c r="H23" s="9">
        <f>H21-H22</f>
        <v>0</v>
      </c>
      <c r="I23" s="9">
        <f>I21-I22</f>
        <v>0</v>
      </c>
      <c r="J23" s="18">
        <f>J21-J22</f>
        <v>0</v>
      </c>
      <c r="K23" s="170">
        <f t="shared" si="2"/>
      </c>
      <c r="L23" s="170">
        <f t="shared" si="3"/>
      </c>
    </row>
    <row r="24" spans="2:12" ht="12.75">
      <c r="B24" s="324" t="s">
        <v>4</v>
      </c>
      <c r="C24" s="338"/>
      <c r="D24" s="338"/>
      <c r="E24" s="338"/>
      <c r="F24" s="338"/>
      <c r="G24" s="20"/>
      <c r="H24" s="22"/>
      <c r="I24" s="22"/>
      <c r="J24" s="20"/>
      <c r="K24" s="169">
        <f t="shared" si="2"/>
      </c>
      <c r="L24" s="169">
        <f t="shared" si="3"/>
      </c>
    </row>
    <row r="25" spans="2:12" ht="12.75">
      <c r="B25" s="324" t="s">
        <v>29</v>
      </c>
      <c r="C25" s="338"/>
      <c r="D25" s="338"/>
      <c r="E25" s="338"/>
      <c r="F25" s="338"/>
      <c r="G25" s="20"/>
      <c r="H25" s="22"/>
      <c r="I25" s="22"/>
      <c r="J25" s="20"/>
      <c r="K25" s="169">
        <f t="shared" si="2"/>
      </c>
      <c r="L25" s="169">
        <f t="shared" si="3"/>
      </c>
    </row>
    <row r="26" spans="2:12" ht="12.75">
      <c r="B26" s="341" t="s">
        <v>30</v>
      </c>
      <c r="C26" s="342"/>
      <c r="D26" s="342"/>
      <c r="E26" s="342"/>
      <c r="F26" s="343"/>
      <c r="G26" s="18">
        <f>+G23+G24+G25</f>
        <v>0</v>
      </c>
      <c r="H26" s="18">
        <f>+H23+H24+H25</f>
        <v>0</v>
      </c>
      <c r="I26" s="18">
        <f>+I23+I24+I25</f>
        <v>0</v>
      </c>
      <c r="J26" s="18">
        <f>+J23+J24+J25</f>
        <v>0</v>
      </c>
      <c r="K26" s="170">
        <f t="shared" si="2"/>
      </c>
      <c r="L26" s="170">
        <f t="shared" si="3"/>
      </c>
    </row>
    <row r="27" spans="2:12" ht="12.75">
      <c r="B27" s="344" t="s">
        <v>31</v>
      </c>
      <c r="C27" s="344"/>
      <c r="D27" s="344"/>
      <c r="E27" s="344"/>
      <c r="F27" s="344"/>
      <c r="G27" s="12">
        <f>+G16+G26</f>
        <v>0</v>
      </c>
      <c r="H27" s="12">
        <f>+H16+H26</f>
        <v>0</v>
      </c>
      <c r="I27" s="12">
        <f>+I16+I26</f>
        <v>0</v>
      </c>
      <c r="J27" s="12">
        <f>+J16+J26</f>
        <v>0</v>
      </c>
      <c r="K27" s="161"/>
      <c r="L27" s="161"/>
    </row>
    <row r="29" spans="2:12" ht="15">
      <c r="B29" s="171"/>
      <c r="C29" s="171"/>
      <c r="D29" s="171"/>
      <c r="E29" s="171"/>
      <c r="F29" s="171"/>
      <c r="G29" s="172"/>
      <c r="H29" s="173"/>
      <c r="I29" s="173"/>
      <c r="J29" s="172"/>
      <c r="K29" s="172"/>
      <c r="L29" s="172"/>
    </row>
    <row r="30" spans="2:12" ht="12.75">
      <c r="B30" s="339" t="s">
        <v>32</v>
      </c>
      <c r="C30" s="339"/>
      <c r="D30" s="339"/>
      <c r="E30" s="339"/>
      <c r="F30" s="339"/>
      <c r="G30" s="339"/>
      <c r="H30" s="339"/>
      <c r="I30" s="339"/>
      <c r="J30" s="339"/>
      <c r="K30" s="339"/>
      <c r="L30" s="339"/>
    </row>
    <row r="31" spans="2:12" ht="12.75">
      <c r="B31" s="339" t="s">
        <v>33</v>
      </c>
      <c r="C31" s="339"/>
      <c r="D31" s="339"/>
      <c r="E31" s="339"/>
      <c r="F31" s="339"/>
      <c r="G31" s="339"/>
      <c r="H31" s="339"/>
      <c r="I31" s="339"/>
      <c r="J31" s="339"/>
      <c r="K31" s="339"/>
      <c r="L31" s="339"/>
    </row>
    <row r="32" spans="2:12" ht="11.25">
      <c r="B32" s="339" t="s">
        <v>34</v>
      </c>
      <c r="C32" s="339"/>
      <c r="D32" s="339"/>
      <c r="E32" s="339"/>
      <c r="F32" s="339"/>
      <c r="G32" s="339"/>
      <c r="H32" s="339"/>
      <c r="I32" s="339"/>
      <c r="J32" s="339"/>
      <c r="K32" s="339"/>
      <c r="L32" s="339"/>
    </row>
    <row r="33" spans="2:12" ht="44.25" customHeight="1">
      <c r="B33" s="339"/>
      <c r="C33" s="339"/>
      <c r="D33" s="339"/>
      <c r="E33" s="339"/>
      <c r="F33" s="339"/>
      <c r="G33" s="339"/>
      <c r="H33" s="339"/>
      <c r="I33" s="339"/>
      <c r="J33" s="339"/>
      <c r="K33" s="339"/>
      <c r="L33" s="339"/>
    </row>
    <row r="34" spans="2:12" ht="11.25">
      <c r="B34" s="340" t="s">
        <v>35</v>
      </c>
      <c r="C34" s="340"/>
      <c r="D34" s="340"/>
      <c r="E34" s="340"/>
      <c r="F34" s="340"/>
      <c r="G34" s="340"/>
      <c r="H34" s="340"/>
      <c r="I34" s="340"/>
      <c r="J34" s="340"/>
      <c r="K34" s="340"/>
      <c r="L34" s="340"/>
    </row>
    <row r="35" spans="2:12" ht="20.25" customHeight="1">
      <c r="B35" s="340"/>
      <c r="C35" s="340"/>
      <c r="D35" s="340"/>
      <c r="E35" s="340"/>
      <c r="F35" s="340"/>
      <c r="G35" s="340"/>
      <c r="H35" s="340"/>
      <c r="I35" s="340"/>
      <c r="J35" s="340"/>
      <c r="K35" s="340"/>
      <c r="L35" s="340"/>
    </row>
  </sheetData>
  <sheetProtection/>
  <mergeCells count="26">
    <mergeCell ref="B22:F22"/>
    <mergeCell ref="B32:L33"/>
    <mergeCell ref="B34:L35"/>
    <mergeCell ref="B24:F24"/>
    <mergeCell ref="B25:F25"/>
    <mergeCell ref="B26:F26"/>
    <mergeCell ref="B27:F27"/>
    <mergeCell ref="B30:L30"/>
    <mergeCell ref="B31:L31"/>
    <mergeCell ref="B23:F23"/>
    <mergeCell ref="B21:F21"/>
    <mergeCell ref="B8:F8"/>
    <mergeCell ref="B9:F9"/>
    <mergeCell ref="B10:F10"/>
    <mergeCell ref="B11:F11"/>
    <mergeCell ref="B12:F12"/>
    <mergeCell ref="B13:F13"/>
    <mergeCell ref="B14:F14"/>
    <mergeCell ref="B16:F16"/>
    <mergeCell ref="B20:F20"/>
    <mergeCell ref="B1:L1"/>
    <mergeCell ref="B3:L3"/>
    <mergeCell ref="B5:L5"/>
    <mergeCell ref="B7:F7"/>
    <mergeCell ref="B18:F18"/>
    <mergeCell ref="B19:F19"/>
  </mergeCells>
  <printOptions horizontalCentered="1" verticalCentered="1"/>
  <pageMargins left="0" right="0" top="0.3937007874015748" bottom="0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90"/>
  <sheetViews>
    <sheetView zoomScalePageLayoutView="0" workbookViewId="0" topLeftCell="A1">
      <selection activeCell="F26" sqref="F26"/>
    </sheetView>
  </sheetViews>
  <sheetFormatPr defaultColWidth="9.33203125" defaultRowHeight="11.25"/>
  <cols>
    <col min="1" max="1" width="5.66015625" style="2" customWidth="1"/>
    <col min="2" max="2" width="4.66015625" style="2" customWidth="1"/>
    <col min="3" max="3" width="7" style="2" customWidth="1"/>
    <col min="4" max="4" width="8.33203125" style="2" customWidth="1"/>
    <col min="5" max="5" width="59.66015625" style="2" customWidth="1"/>
    <col min="6" max="6" width="31" style="2" customWidth="1"/>
    <col min="7" max="7" width="25.66015625" style="2" customWidth="1"/>
    <col min="8" max="8" width="20.66015625" style="2" customWidth="1"/>
    <col min="9" max="9" width="34.33203125" style="2" customWidth="1"/>
    <col min="10" max="10" width="14.83203125" style="2" customWidth="1"/>
    <col min="11" max="11" width="12.66015625" style="2" customWidth="1"/>
    <col min="12" max="14" width="9.16015625" style="19" customWidth="1"/>
    <col min="15" max="56" width="9.33203125" style="19" customWidth="1"/>
  </cols>
  <sheetData>
    <row r="1" spans="1:14" s="19" customFormat="1" ht="18">
      <c r="A1" s="43"/>
      <c r="B1" s="43"/>
      <c r="C1" s="43"/>
      <c r="D1" s="43"/>
      <c r="E1" s="176"/>
      <c r="F1" s="176"/>
      <c r="G1" s="177"/>
      <c r="H1" s="177"/>
      <c r="I1" s="176"/>
      <c r="J1" s="176"/>
      <c r="K1" s="176"/>
      <c r="L1" s="31"/>
      <c r="M1" s="31"/>
      <c r="N1" s="31"/>
    </row>
    <row r="2" spans="1:14" s="19" customFormat="1" ht="18">
      <c r="A2" s="345" t="s">
        <v>2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76"/>
      <c r="M2" s="76"/>
      <c r="N2" s="76"/>
    </row>
    <row r="3" spans="1:14" s="19" customFormat="1" ht="18">
      <c r="A3" s="43"/>
      <c r="B3" s="43"/>
      <c r="C3" s="43"/>
      <c r="D3" s="43"/>
      <c r="E3" s="176"/>
      <c r="F3" s="176"/>
      <c r="G3" s="177"/>
      <c r="H3" s="177"/>
      <c r="I3" s="176"/>
      <c r="J3" s="176"/>
      <c r="K3" s="176"/>
      <c r="L3" s="72"/>
      <c r="M3" s="72"/>
      <c r="N3" s="72"/>
    </row>
    <row r="4" spans="1:14" s="19" customFormat="1" ht="18">
      <c r="A4" s="345" t="s">
        <v>62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76"/>
      <c r="M4" s="76"/>
      <c r="N4" s="76"/>
    </row>
    <row r="5" spans="1:14" s="19" customFormat="1" ht="18">
      <c r="A5" s="43"/>
      <c r="B5" s="43"/>
      <c r="C5" s="43"/>
      <c r="D5" s="43"/>
      <c r="E5" s="176"/>
      <c r="F5" s="176"/>
      <c r="G5" s="177"/>
      <c r="H5" s="177"/>
      <c r="I5" s="176"/>
      <c r="J5" s="176"/>
      <c r="K5" s="176"/>
      <c r="L5" s="72"/>
      <c r="M5" s="72"/>
      <c r="N5" s="72"/>
    </row>
    <row r="6" spans="1:14" s="19" customFormat="1" ht="18" customHeight="1">
      <c r="A6" s="345" t="s">
        <v>63</v>
      </c>
      <c r="B6" s="345"/>
      <c r="C6" s="345"/>
      <c r="D6" s="345"/>
      <c r="E6" s="345"/>
      <c r="F6" s="345"/>
      <c r="G6" s="345"/>
      <c r="H6" s="345"/>
      <c r="I6" s="345"/>
      <c r="J6" s="345"/>
      <c r="K6" s="345"/>
      <c r="L6" s="76"/>
      <c r="M6" s="76"/>
      <c r="N6" s="76"/>
    </row>
    <row r="7" spans="1:14" s="19" customFormat="1" ht="18">
      <c r="A7" s="43"/>
      <c r="B7" s="43"/>
      <c r="C7" s="43"/>
      <c r="D7" s="43"/>
      <c r="E7" s="176"/>
      <c r="F7" s="176"/>
      <c r="G7" s="177"/>
      <c r="H7" s="177"/>
      <c r="I7" s="176"/>
      <c r="J7" s="176"/>
      <c r="K7" s="176"/>
      <c r="L7" s="72"/>
      <c r="M7" s="72"/>
      <c r="N7" s="72"/>
    </row>
    <row r="8" spans="1:14" ht="36.75" customHeight="1">
      <c r="A8" s="347" t="s">
        <v>11</v>
      </c>
      <c r="B8" s="348"/>
      <c r="C8" s="348"/>
      <c r="D8" s="348"/>
      <c r="E8" s="349"/>
      <c r="F8" s="178" t="s">
        <v>149</v>
      </c>
      <c r="G8" s="178" t="s">
        <v>155</v>
      </c>
      <c r="H8" s="178" t="s">
        <v>13</v>
      </c>
      <c r="I8" s="178" t="s">
        <v>150</v>
      </c>
      <c r="J8" s="178" t="s">
        <v>15</v>
      </c>
      <c r="K8" s="178" t="s">
        <v>16</v>
      </c>
      <c r="L8" s="44"/>
      <c r="M8" s="44"/>
      <c r="N8" s="44"/>
    </row>
    <row r="9" spans="1:14" ht="15">
      <c r="A9" s="347">
        <v>1</v>
      </c>
      <c r="B9" s="348"/>
      <c r="C9" s="348"/>
      <c r="D9" s="348"/>
      <c r="E9" s="349"/>
      <c r="F9" s="179">
        <v>2</v>
      </c>
      <c r="G9" s="179">
        <v>3</v>
      </c>
      <c r="H9" s="179">
        <v>4</v>
      </c>
      <c r="I9" s="179">
        <v>5</v>
      </c>
      <c r="J9" s="179" t="s">
        <v>17</v>
      </c>
      <c r="K9" s="179" t="s">
        <v>18</v>
      </c>
      <c r="L9" s="43"/>
      <c r="M9" s="43"/>
      <c r="N9" s="43"/>
    </row>
    <row r="10" spans="1:14" ht="15">
      <c r="A10" s="77"/>
      <c r="B10" s="41"/>
      <c r="C10" s="41"/>
      <c r="D10" s="41"/>
      <c r="E10" s="85"/>
      <c r="F10" s="180"/>
      <c r="G10" s="181"/>
      <c r="H10" s="181"/>
      <c r="I10" s="180"/>
      <c r="J10" s="180"/>
      <c r="K10" s="180"/>
      <c r="L10" s="47"/>
      <c r="M10" s="47"/>
      <c r="N10" s="47"/>
    </row>
    <row r="11" spans="1:14" s="19" customFormat="1" ht="14.25">
      <c r="A11" s="78">
        <v>6</v>
      </c>
      <c r="B11" s="79"/>
      <c r="C11" s="79"/>
      <c r="D11" s="79"/>
      <c r="E11" s="86" t="s">
        <v>65</v>
      </c>
      <c r="F11" s="182">
        <v>105436.05</v>
      </c>
      <c r="G11" s="183">
        <v>373761</v>
      </c>
      <c r="H11" s="183">
        <v>373761</v>
      </c>
      <c r="I11" s="184">
        <v>139791.87</v>
      </c>
      <c r="J11" s="184">
        <v>132.58</v>
      </c>
      <c r="K11" s="184">
        <v>37.4</v>
      </c>
      <c r="L11" s="49"/>
      <c r="M11" s="49"/>
      <c r="N11" s="49"/>
    </row>
    <row r="12" spans="1:14" s="19" customFormat="1" ht="15">
      <c r="A12" s="78"/>
      <c r="B12" s="80">
        <v>67</v>
      </c>
      <c r="C12" s="80"/>
      <c r="D12" s="80"/>
      <c r="E12" s="87" t="s">
        <v>66</v>
      </c>
      <c r="F12" s="182">
        <v>105436.05</v>
      </c>
      <c r="G12" s="185">
        <v>373761</v>
      </c>
      <c r="H12" s="185">
        <v>373761</v>
      </c>
      <c r="I12" s="182">
        <v>139791.87</v>
      </c>
      <c r="J12" s="182">
        <v>132.58</v>
      </c>
      <c r="K12" s="182">
        <v>37.4</v>
      </c>
      <c r="L12" s="47"/>
      <c r="M12" s="47"/>
      <c r="N12" s="47"/>
    </row>
    <row r="13" spans="1:14" s="19" customFormat="1" ht="15">
      <c r="A13" s="78"/>
      <c r="B13" s="80"/>
      <c r="C13" s="81">
        <v>671</v>
      </c>
      <c r="D13" s="80"/>
      <c r="E13" s="87" t="s">
        <v>66</v>
      </c>
      <c r="F13" s="182">
        <v>105436.05</v>
      </c>
      <c r="G13" s="185">
        <v>373761</v>
      </c>
      <c r="H13" s="185">
        <v>373761</v>
      </c>
      <c r="I13" s="182">
        <v>139791.87</v>
      </c>
      <c r="J13" s="182">
        <v>132.58</v>
      </c>
      <c r="K13" s="182">
        <v>37.4</v>
      </c>
      <c r="L13" s="47"/>
      <c r="M13" s="47"/>
      <c r="N13" s="47"/>
    </row>
    <row r="14" spans="1:14" s="19" customFormat="1" ht="15">
      <c r="A14" s="78"/>
      <c r="B14" s="80"/>
      <c r="C14" s="80"/>
      <c r="D14" s="81">
        <v>6711</v>
      </c>
      <c r="E14" s="87" t="s">
        <v>67</v>
      </c>
      <c r="F14" s="182">
        <v>105236.97</v>
      </c>
      <c r="G14" s="185"/>
      <c r="H14" s="185"/>
      <c r="I14" s="182">
        <v>139791.87</v>
      </c>
      <c r="J14" s="182">
        <v>132.84</v>
      </c>
      <c r="K14" s="186"/>
      <c r="L14" s="47"/>
      <c r="M14" s="47"/>
      <c r="N14" s="47"/>
    </row>
    <row r="15" spans="1:14" s="19" customFormat="1" ht="15">
      <c r="A15" s="78"/>
      <c r="B15" s="80"/>
      <c r="C15" s="80"/>
      <c r="D15" s="81">
        <v>6712</v>
      </c>
      <c r="E15" s="88" t="s">
        <v>67</v>
      </c>
      <c r="F15" s="182">
        <v>199.08</v>
      </c>
      <c r="G15" s="185"/>
      <c r="H15" s="185"/>
      <c r="I15" s="186"/>
      <c r="J15" s="186"/>
      <c r="K15" s="186"/>
      <c r="L15" s="47"/>
      <c r="M15" s="47"/>
      <c r="N15" s="47"/>
    </row>
    <row r="16" spans="1:14" s="19" customFormat="1" ht="25.5">
      <c r="A16" s="82"/>
      <c r="B16" s="83"/>
      <c r="C16" s="83"/>
      <c r="D16" s="84">
        <v>6714</v>
      </c>
      <c r="E16" s="89" t="s">
        <v>147</v>
      </c>
      <c r="F16" s="187"/>
      <c r="G16" s="188"/>
      <c r="H16" s="188"/>
      <c r="I16" s="189"/>
      <c r="J16" s="189"/>
      <c r="K16" s="189"/>
      <c r="L16" s="47"/>
      <c r="M16" s="47"/>
      <c r="N16" s="47"/>
    </row>
    <row r="17" spans="1:14" s="19" customFormat="1" ht="15">
      <c r="A17" s="79"/>
      <c r="B17" s="80"/>
      <c r="C17" s="80"/>
      <c r="D17" s="90"/>
      <c r="E17" s="75"/>
      <c r="F17" s="190"/>
      <c r="G17" s="191"/>
      <c r="H17" s="191"/>
      <c r="I17" s="192"/>
      <c r="J17" s="192"/>
      <c r="K17" s="192"/>
      <c r="L17" s="47"/>
      <c r="M17" s="47"/>
      <c r="N17" s="47"/>
    </row>
    <row r="18" spans="1:14" s="19" customFormat="1" ht="15">
      <c r="A18" s="74"/>
      <c r="B18" s="74"/>
      <c r="C18" s="74"/>
      <c r="D18" s="74"/>
      <c r="E18" s="75"/>
      <c r="F18" s="190"/>
      <c r="G18" s="191"/>
      <c r="H18" s="191"/>
      <c r="I18" s="192"/>
      <c r="J18" s="192"/>
      <c r="K18" s="192"/>
      <c r="L18" s="47"/>
      <c r="M18" s="47"/>
      <c r="N18" s="47"/>
    </row>
    <row r="19" spans="1:14" s="19" customFormat="1" ht="33" customHeight="1">
      <c r="A19" s="346" t="s">
        <v>11</v>
      </c>
      <c r="B19" s="346"/>
      <c r="C19" s="346"/>
      <c r="D19" s="346"/>
      <c r="E19" s="346"/>
      <c r="F19" s="178" t="s">
        <v>149</v>
      </c>
      <c r="G19" s="178" t="s">
        <v>155</v>
      </c>
      <c r="H19" s="178" t="s">
        <v>13</v>
      </c>
      <c r="I19" s="178" t="s">
        <v>150</v>
      </c>
      <c r="J19" s="178" t="s">
        <v>15</v>
      </c>
      <c r="K19" s="178" t="s">
        <v>16</v>
      </c>
      <c r="L19" s="47"/>
      <c r="M19" s="47"/>
      <c r="N19" s="47"/>
    </row>
    <row r="20" spans="1:14" s="19" customFormat="1" ht="15">
      <c r="A20" s="346">
        <v>1</v>
      </c>
      <c r="B20" s="346"/>
      <c r="C20" s="346"/>
      <c r="D20" s="346"/>
      <c r="E20" s="346"/>
      <c r="F20" s="179">
        <v>2</v>
      </c>
      <c r="G20" s="179">
        <v>3</v>
      </c>
      <c r="H20" s="179">
        <v>4</v>
      </c>
      <c r="I20" s="179">
        <v>5</v>
      </c>
      <c r="J20" s="179" t="s">
        <v>17</v>
      </c>
      <c r="K20" s="179" t="s">
        <v>18</v>
      </c>
      <c r="L20" s="47"/>
      <c r="M20" s="47"/>
      <c r="N20" s="47"/>
    </row>
    <row r="21" spans="1:14" s="19" customFormat="1" ht="15">
      <c r="A21" s="91"/>
      <c r="B21" s="91"/>
      <c r="C21" s="91"/>
      <c r="D21" s="91"/>
      <c r="E21" s="92" t="s">
        <v>68</v>
      </c>
      <c r="F21" s="184">
        <f>F22+F53</f>
        <v>105436.05</v>
      </c>
      <c r="G21" s="184">
        <f>G22+G53</f>
        <v>373761</v>
      </c>
      <c r="H21" s="184">
        <f>H22+H53</f>
        <v>373761</v>
      </c>
      <c r="I21" s="184">
        <f>I22+I53</f>
        <v>139791.87</v>
      </c>
      <c r="J21" s="184">
        <f>SUM(I21/F21)*100</f>
        <v>132.58450975733632</v>
      </c>
      <c r="K21" s="184">
        <f>SUM(I21/H21)*100</f>
        <v>37.40140624623757</v>
      </c>
      <c r="L21" s="47"/>
      <c r="M21" s="47"/>
      <c r="N21" s="47"/>
    </row>
    <row r="22" spans="1:14" s="19" customFormat="1" ht="15">
      <c r="A22" s="93">
        <v>3</v>
      </c>
      <c r="B22" s="94"/>
      <c r="C22" s="94"/>
      <c r="D22" s="94"/>
      <c r="E22" s="95" t="s">
        <v>46</v>
      </c>
      <c r="F22" s="184">
        <v>105236.97</v>
      </c>
      <c r="G22" s="183">
        <v>369512</v>
      </c>
      <c r="H22" s="183">
        <v>369512</v>
      </c>
      <c r="I22" s="184">
        <v>139791.87</v>
      </c>
      <c r="J22" s="184">
        <f aca="true" t="shared" si="0" ref="J22:J52">SUM(I22/F22)*100</f>
        <v>132.83532393606544</v>
      </c>
      <c r="K22" s="184">
        <f>SUM(I22/H22)*100</f>
        <v>37.831483145337636</v>
      </c>
      <c r="L22" s="43"/>
      <c r="M22" s="43"/>
      <c r="N22" s="43"/>
    </row>
    <row r="23" spans="1:14" s="109" customFormat="1" ht="15">
      <c r="A23" s="94"/>
      <c r="B23" s="96">
        <v>31</v>
      </c>
      <c r="C23" s="94"/>
      <c r="D23" s="94"/>
      <c r="E23" s="97" t="s">
        <v>69</v>
      </c>
      <c r="F23" s="182">
        <v>96112.7</v>
      </c>
      <c r="G23" s="185">
        <v>320620</v>
      </c>
      <c r="H23" s="185">
        <v>320620</v>
      </c>
      <c r="I23" s="182">
        <v>130954.89</v>
      </c>
      <c r="J23" s="182">
        <f t="shared" si="0"/>
        <v>136.251390294935</v>
      </c>
      <c r="K23" s="182">
        <f>SUM(I23/H23)*100</f>
        <v>40.84426735699582</v>
      </c>
      <c r="L23" s="43"/>
      <c r="M23" s="43"/>
      <c r="N23" s="43"/>
    </row>
    <row r="24" spans="1:14" s="109" customFormat="1" ht="15">
      <c r="A24" s="94"/>
      <c r="B24" s="94"/>
      <c r="C24" s="94">
        <v>311</v>
      </c>
      <c r="D24" s="94"/>
      <c r="E24" s="97" t="s">
        <v>70</v>
      </c>
      <c r="F24" s="182">
        <v>80924.1</v>
      </c>
      <c r="G24" s="186"/>
      <c r="H24" s="186"/>
      <c r="I24" s="182">
        <v>109029.04</v>
      </c>
      <c r="J24" s="182">
        <f t="shared" si="0"/>
        <v>134.7300000865008</v>
      </c>
      <c r="K24" s="182"/>
      <c r="L24" s="43"/>
      <c r="M24" s="43"/>
      <c r="N24" s="43"/>
    </row>
    <row r="25" spans="1:14" s="109" customFormat="1" ht="15">
      <c r="A25" s="94"/>
      <c r="B25" s="94"/>
      <c r="C25" s="94"/>
      <c r="D25" s="94">
        <v>3111</v>
      </c>
      <c r="E25" s="97" t="s">
        <v>71</v>
      </c>
      <c r="F25" s="182">
        <v>78518.73</v>
      </c>
      <c r="G25" s="186"/>
      <c r="H25" s="186"/>
      <c r="I25" s="182">
        <v>108535.22</v>
      </c>
      <c r="J25" s="182">
        <f t="shared" si="0"/>
        <v>138.2284456205545</v>
      </c>
      <c r="K25" s="182"/>
      <c r="L25" s="43"/>
      <c r="M25" s="43"/>
      <c r="N25" s="43"/>
    </row>
    <row r="26" spans="1:14" s="109" customFormat="1" ht="15">
      <c r="A26" s="94"/>
      <c r="B26" s="94"/>
      <c r="C26" s="94"/>
      <c r="D26" s="94">
        <v>3113</v>
      </c>
      <c r="E26" s="97" t="s">
        <v>72</v>
      </c>
      <c r="F26" s="182">
        <v>2405.37</v>
      </c>
      <c r="G26" s="186"/>
      <c r="H26" s="186"/>
      <c r="I26" s="182">
        <v>493.82</v>
      </c>
      <c r="J26" s="182">
        <f t="shared" si="0"/>
        <v>20.529897687258096</v>
      </c>
      <c r="K26" s="182"/>
      <c r="L26" s="43"/>
      <c r="M26" s="43"/>
      <c r="N26" s="43"/>
    </row>
    <row r="27" spans="1:14" s="109" customFormat="1" ht="15">
      <c r="A27" s="94"/>
      <c r="B27" s="94"/>
      <c r="C27" s="94">
        <v>312</v>
      </c>
      <c r="D27" s="94"/>
      <c r="E27" s="97" t="s">
        <v>73</v>
      </c>
      <c r="F27" s="182">
        <v>1836.12</v>
      </c>
      <c r="G27" s="186"/>
      <c r="H27" s="186"/>
      <c r="I27" s="182">
        <v>3936.03</v>
      </c>
      <c r="J27" s="182">
        <f t="shared" si="0"/>
        <v>214.36670805829687</v>
      </c>
      <c r="K27" s="182"/>
      <c r="L27" s="43"/>
      <c r="M27" s="43"/>
      <c r="N27" s="43"/>
    </row>
    <row r="28" spans="1:14" s="109" customFormat="1" ht="15">
      <c r="A28" s="94"/>
      <c r="B28" s="94"/>
      <c r="C28" s="94"/>
      <c r="D28" s="94">
        <v>3121</v>
      </c>
      <c r="E28" s="97" t="s">
        <v>73</v>
      </c>
      <c r="F28" s="182">
        <v>1836.12</v>
      </c>
      <c r="G28" s="186"/>
      <c r="H28" s="186"/>
      <c r="I28" s="182">
        <v>3936.03</v>
      </c>
      <c r="J28" s="182">
        <f t="shared" si="0"/>
        <v>214.36670805829687</v>
      </c>
      <c r="K28" s="182"/>
      <c r="L28" s="43"/>
      <c r="M28" s="43"/>
      <c r="N28" s="43"/>
    </row>
    <row r="29" spans="1:14" s="109" customFormat="1" ht="15">
      <c r="A29" s="94"/>
      <c r="B29" s="94"/>
      <c r="C29" s="94">
        <v>313</v>
      </c>
      <c r="D29" s="94"/>
      <c r="E29" s="97" t="s">
        <v>74</v>
      </c>
      <c r="F29" s="182">
        <v>13352.48</v>
      </c>
      <c r="G29" s="186"/>
      <c r="H29" s="186"/>
      <c r="I29" s="182">
        <v>17989.82</v>
      </c>
      <c r="J29" s="182">
        <f t="shared" si="0"/>
        <v>134.73017746516004</v>
      </c>
      <c r="K29" s="182"/>
      <c r="L29" s="43"/>
      <c r="M29" s="43"/>
      <c r="N29" s="43"/>
    </row>
    <row r="30" spans="1:14" s="109" customFormat="1" ht="15">
      <c r="A30" s="94"/>
      <c r="B30" s="94"/>
      <c r="C30" s="94"/>
      <c r="D30" s="94">
        <v>3132</v>
      </c>
      <c r="E30" s="97" t="s">
        <v>75</v>
      </c>
      <c r="F30" s="182">
        <v>13352.48</v>
      </c>
      <c r="G30" s="186"/>
      <c r="H30" s="186"/>
      <c r="I30" s="182">
        <v>17989.82</v>
      </c>
      <c r="J30" s="182">
        <f t="shared" si="0"/>
        <v>134.73017746516004</v>
      </c>
      <c r="K30" s="182"/>
      <c r="L30" s="43"/>
      <c r="M30" s="43"/>
      <c r="N30" s="43"/>
    </row>
    <row r="31" spans="1:14" s="109" customFormat="1" ht="15">
      <c r="A31" s="94"/>
      <c r="B31" s="96">
        <v>32</v>
      </c>
      <c r="C31" s="94"/>
      <c r="D31" s="94"/>
      <c r="E31" s="97" t="s">
        <v>76</v>
      </c>
      <c r="F31" s="182">
        <v>9122.05</v>
      </c>
      <c r="G31" s="185">
        <v>48214</v>
      </c>
      <c r="H31" s="185">
        <v>48214</v>
      </c>
      <c r="I31" s="182">
        <v>8836.73</v>
      </c>
      <c r="J31" s="182">
        <f t="shared" si="0"/>
        <v>96.87219429843073</v>
      </c>
      <c r="K31" s="182">
        <f>SUM(I31/H31)*100</f>
        <v>18.328141203799724</v>
      </c>
      <c r="L31" s="43"/>
      <c r="M31" s="43"/>
      <c r="N31" s="43"/>
    </row>
    <row r="32" spans="1:14" s="109" customFormat="1" ht="15">
      <c r="A32" s="94"/>
      <c r="B32" s="94"/>
      <c r="C32" s="94">
        <v>321</v>
      </c>
      <c r="D32" s="94"/>
      <c r="E32" s="97" t="s">
        <v>77</v>
      </c>
      <c r="F32" s="182">
        <v>2443.17</v>
      </c>
      <c r="G32" s="186"/>
      <c r="H32" s="186"/>
      <c r="I32" s="182">
        <v>3582</v>
      </c>
      <c r="J32" s="182">
        <f t="shared" si="0"/>
        <v>146.61280222006653</v>
      </c>
      <c r="K32" s="184"/>
      <c r="L32" s="43"/>
      <c r="M32" s="43"/>
      <c r="N32" s="43"/>
    </row>
    <row r="33" spans="1:14" s="109" customFormat="1" ht="15">
      <c r="A33" s="94"/>
      <c r="B33" s="94"/>
      <c r="C33" s="94"/>
      <c r="D33" s="94">
        <v>3211</v>
      </c>
      <c r="E33" s="97" t="s">
        <v>78</v>
      </c>
      <c r="F33" s="182">
        <v>396.57</v>
      </c>
      <c r="G33" s="186"/>
      <c r="H33" s="186"/>
      <c r="I33" s="182">
        <v>625.58</v>
      </c>
      <c r="J33" s="182">
        <f t="shared" si="0"/>
        <v>157.74768641097413</v>
      </c>
      <c r="K33" s="184"/>
      <c r="L33" s="43"/>
      <c r="M33" s="43"/>
      <c r="N33" s="43"/>
    </row>
    <row r="34" spans="1:14" s="109" customFormat="1" ht="15">
      <c r="A34" s="94"/>
      <c r="B34" s="94"/>
      <c r="C34" s="94"/>
      <c r="D34" s="94">
        <v>3212</v>
      </c>
      <c r="E34" s="97" t="s">
        <v>79</v>
      </c>
      <c r="F34" s="182">
        <v>2046.6</v>
      </c>
      <c r="G34" s="186"/>
      <c r="H34" s="186"/>
      <c r="I34" s="182">
        <v>2306.42</v>
      </c>
      <c r="J34" s="182">
        <f t="shared" si="0"/>
        <v>112.69520179810416</v>
      </c>
      <c r="K34" s="184"/>
      <c r="L34" s="43"/>
      <c r="M34" s="43"/>
      <c r="N34" s="43"/>
    </row>
    <row r="35" spans="1:14" s="109" customFormat="1" ht="15">
      <c r="A35" s="94"/>
      <c r="B35" s="94"/>
      <c r="C35" s="94"/>
      <c r="D35" s="94">
        <v>3213</v>
      </c>
      <c r="E35" s="97" t="s">
        <v>80</v>
      </c>
      <c r="F35" s="186"/>
      <c r="G35" s="186"/>
      <c r="H35" s="186"/>
      <c r="I35" s="182">
        <v>650</v>
      </c>
      <c r="J35" s="182"/>
      <c r="K35" s="184"/>
      <c r="L35" s="43"/>
      <c r="M35" s="43"/>
      <c r="N35" s="43"/>
    </row>
    <row r="36" spans="1:14" s="109" customFormat="1" ht="15">
      <c r="A36" s="94"/>
      <c r="B36" s="94"/>
      <c r="C36" s="94">
        <v>322</v>
      </c>
      <c r="D36" s="94"/>
      <c r="E36" s="97" t="s">
        <v>81</v>
      </c>
      <c r="F36" s="182">
        <v>3805.04</v>
      </c>
      <c r="G36" s="186"/>
      <c r="H36" s="186"/>
      <c r="I36" s="182">
        <v>2300.42</v>
      </c>
      <c r="J36" s="182">
        <f t="shared" si="0"/>
        <v>60.45718310451401</v>
      </c>
      <c r="K36" s="184"/>
      <c r="L36" s="43"/>
      <c r="M36" s="43"/>
      <c r="N36" s="43"/>
    </row>
    <row r="37" spans="1:14" s="109" customFormat="1" ht="15">
      <c r="A37" s="94"/>
      <c r="B37" s="94"/>
      <c r="C37" s="94"/>
      <c r="D37" s="94">
        <v>3221</v>
      </c>
      <c r="E37" s="97" t="s">
        <v>82</v>
      </c>
      <c r="F37" s="182">
        <v>300.23</v>
      </c>
      <c r="G37" s="186"/>
      <c r="H37" s="186"/>
      <c r="I37" s="182">
        <v>460.34</v>
      </c>
      <c r="J37" s="182">
        <f t="shared" si="0"/>
        <v>153.3291143456683</v>
      </c>
      <c r="K37" s="184"/>
      <c r="L37" s="43"/>
      <c r="M37" s="43"/>
      <c r="N37" s="43"/>
    </row>
    <row r="38" spans="1:14" s="109" customFormat="1" ht="15">
      <c r="A38" s="94"/>
      <c r="B38" s="94"/>
      <c r="C38" s="94"/>
      <c r="D38" s="94">
        <v>3223</v>
      </c>
      <c r="E38" s="97" t="s">
        <v>83</v>
      </c>
      <c r="F38" s="182">
        <v>3475.48</v>
      </c>
      <c r="G38" s="186"/>
      <c r="H38" s="186"/>
      <c r="I38" s="182">
        <v>1779.8</v>
      </c>
      <c r="J38" s="182">
        <f t="shared" si="0"/>
        <v>51.21019254894288</v>
      </c>
      <c r="K38" s="184"/>
      <c r="L38" s="43"/>
      <c r="M38" s="43"/>
      <c r="N38" s="43"/>
    </row>
    <row r="39" spans="1:14" s="109" customFormat="1" ht="15">
      <c r="A39" s="94"/>
      <c r="B39" s="94"/>
      <c r="C39" s="94"/>
      <c r="D39" s="98">
        <v>3224</v>
      </c>
      <c r="E39" s="97" t="s">
        <v>84</v>
      </c>
      <c r="F39" s="182">
        <v>29.33</v>
      </c>
      <c r="G39" s="186"/>
      <c r="H39" s="186"/>
      <c r="I39" s="182">
        <v>12.78</v>
      </c>
      <c r="J39" s="182">
        <f t="shared" si="0"/>
        <v>43.57313331060348</v>
      </c>
      <c r="K39" s="184"/>
      <c r="L39" s="43"/>
      <c r="M39" s="43"/>
      <c r="N39" s="43"/>
    </row>
    <row r="40" spans="1:14" s="109" customFormat="1" ht="15">
      <c r="A40" s="94"/>
      <c r="B40" s="94"/>
      <c r="C40" s="94"/>
      <c r="D40" s="94">
        <v>3225</v>
      </c>
      <c r="E40" s="97" t="s">
        <v>85</v>
      </c>
      <c r="F40" s="186"/>
      <c r="G40" s="186"/>
      <c r="H40" s="186"/>
      <c r="I40" s="182">
        <v>47.5</v>
      </c>
      <c r="J40" s="182"/>
      <c r="K40" s="184"/>
      <c r="L40" s="43"/>
      <c r="M40" s="43"/>
      <c r="N40" s="43"/>
    </row>
    <row r="41" spans="1:14" s="109" customFormat="1" ht="15">
      <c r="A41" s="94"/>
      <c r="B41" s="94"/>
      <c r="C41" s="94">
        <v>323</v>
      </c>
      <c r="D41" s="94"/>
      <c r="E41" s="97" t="s">
        <v>86</v>
      </c>
      <c r="F41" s="182">
        <v>2868.96</v>
      </c>
      <c r="G41" s="186"/>
      <c r="H41" s="186"/>
      <c r="I41" s="182">
        <v>2714.69</v>
      </c>
      <c r="J41" s="182">
        <f t="shared" si="0"/>
        <v>94.62279013998103</v>
      </c>
      <c r="K41" s="184"/>
      <c r="L41" s="43"/>
      <c r="M41" s="43"/>
      <c r="N41" s="43"/>
    </row>
    <row r="42" spans="1:14" s="109" customFormat="1" ht="15">
      <c r="A42" s="94"/>
      <c r="B42" s="94"/>
      <c r="C42" s="94"/>
      <c r="D42" s="94">
        <v>3231</v>
      </c>
      <c r="E42" s="97" t="s">
        <v>87</v>
      </c>
      <c r="F42" s="182">
        <v>1355.32</v>
      </c>
      <c r="G42" s="186"/>
      <c r="H42" s="186"/>
      <c r="I42" s="182">
        <v>1361.1</v>
      </c>
      <c r="J42" s="182">
        <f t="shared" si="0"/>
        <v>100.42646755009888</v>
      </c>
      <c r="K42" s="184"/>
      <c r="L42" s="43"/>
      <c r="M42" s="43"/>
      <c r="N42" s="43"/>
    </row>
    <row r="43" spans="1:14" s="109" customFormat="1" ht="15">
      <c r="A43" s="94"/>
      <c r="B43" s="94"/>
      <c r="C43" s="94"/>
      <c r="D43" s="94">
        <v>3232</v>
      </c>
      <c r="E43" s="97" t="s">
        <v>88</v>
      </c>
      <c r="F43" s="182">
        <v>298.63</v>
      </c>
      <c r="G43" s="186"/>
      <c r="H43" s="186"/>
      <c r="I43" s="182">
        <v>354.75</v>
      </c>
      <c r="J43" s="182">
        <f t="shared" si="0"/>
        <v>118.79248568462646</v>
      </c>
      <c r="K43" s="184"/>
      <c r="L43" s="43"/>
      <c r="M43" s="43"/>
      <c r="N43" s="43"/>
    </row>
    <row r="44" spans="1:14" s="109" customFormat="1" ht="15">
      <c r="A44" s="94"/>
      <c r="B44" s="94"/>
      <c r="C44" s="94"/>
      <c r="D44" s="94">
        <v>3234</v>
      </c>
      <c r="E44" s="97" t="s">
        <v>89</v>
      </c>
      <c r="F44" s="182">
        <v>543.1</v>
      </c>
      <c r="G44" s="186"/>
      <c r="H44" s="186"/>
      <c r="I44" s="182">
        <v>514.88</v>
      </c>
      <c r="J44" s="182">
        <f t="shared" si="0"/>
        <v>94.80390351684773</v>
      </c>
      <c r="K44" s="184"/>
      <c r="L44" s="43"/>
      <c r="M44" s="43"/>
      <c r="N44" s="43"/>
    </row>
    <row r="45" spans="1:14" s="109" customFormat="1" ht="15">
      <c r="A45" s="94"/>
      <c r="B45" s="94"/>
      <c r="C45" s="94"/>
      <c r="D45" s="94">
        <v>3236</v>
      </c>
      <c r="E45" s="97" t="s">
        <v>90</v>
      </c>
      <c r="F45" s="182">
        <v>597.25</v>
      </c>
      <c r="G45" s="186"/>
      <c r="H45" s="186"/>
      <c r="I45" s="182">
        <v>474</v>
      </c>
      <c r="J45" s="182">
        <f t="shared" si="0"/>
        <v>79.36375052323147</v>
      </c>
      <c r="K45" s="184"/>
      <c r="L45" s="43"/>
      <c r="M45" s="43"/>
      <c r="N45" s="43"/>
    </row>
    <row r="46" spans="1:14" s="109" customFormat="1" ht="15">
      <c r="A46" s="94"/>
      <c r="B46" s="94"/>
      <c r="C46" s="94"/>
      <c r="D46" s="94">
        <v>3238</v>
      </c>
      <c r="E46" s="97" t="s">
        <v>91</v>
      </c>
      <c r="F46" s="182">
        <v>74.66</v>
      </c>
      <c r="G46" s="186"/>
      <c r="H46" s="186"/>
      <c r="I46" s="182">
        <v>9.96</v>
      </c>
      <c r="J46" s="182">
        <f t="shared" si="0"/>
        <v>13.340476828288242</v>
      </c>
      <c r="K46" s="184"/>
      <c r="L46" s="43"/>
      <c r="M46" s="43"/>
      <c r="N46" s="43"/>
    </row>
    <row r="47" spans="1:14" s="109" customFormat="1" ht="15">
      <c r="A47" s="94"/>
      <c r="B47" s="94"/>
      <c r="C47" s="94">
        <v>329</v>
      </c>
      <c r="D47" s="94"/>
      <c r="E47" s="97" t="s">
        <v>92</v>
      </c>
      <c r="F47" s="182">
        <v>4.88</v>
      </c>
      <c r="G47" s="186"/>
      <c r="H47" s="186"/>
      <c r="I47" s="182">
        <v>239.62</v>
      </c>
      <c r="J47" s="182">
        <f t="shared" si="0"/>
        <v>4910.245901639345</v>
      </c>
      <c r="K47" s="184"/>
      <c r="L47" s="43"/>
      <c r="M47" s="43"/>
      <c r="N47" s="43"/>
    </row>
    <row r="48" spans="1:14" s="109" customFormat="1" ht="15">
      <c r="A48" s="94"/>
      <c r="B48" s="94"/>
      <c r="C48" s="94"/>
      <c r="D48" s="94">
        <v>3293</v>
      </c>
      <c r="E48" s="97" t="s">
        <v>93</v>
      </c>
      <c r="F48" s="182">
        <v>4.88</v>
      </c>
      <c r="G48" s="186"/>
      <c r="H48" s="186"/>
      <c r="I48" s="182">
        <v>106.9</v>
      </c>
      <c r="J48" s="182">
        <f t="shared" si="0"/>
        <v>2190.5737704918033</v>
      </c>
      <c r="K48" s="184"/>
      <c r="L48" s="43"/>
      <c r="M48" s="43"/>
      <c r="N48" s="43"/>
    </row>
    <row r="49" spans="1:14" s="109" customFormat="1" ht="15">
      <c r="A49" s="94"/>
      <c r="B49" s="94"/>
      <c r="C49" s="94"/>
      <c r="D49" s="94">
        <v>3294</v>
      </c>
      <c r="E49" s="97" t="s">
        <v>94</v>
      </c>
      <c r="F49" s="186"/>
      <c r="G49" s="186"/>
      <c r="H49" s="186"/>
      <c r="I49" s="182">
        <v>132.72</v>
      </c>
      <c r="J49" s="182"/>
      <c r="K49" s="184"/>
      <c r="L49" s="43"/>
      <c r="M49" s="43"/>
      <c r="N49" s="43"/>
    </row>
    <row r="50" spans="1:14" s="109" customFormat="1" ht="15">
      <c r="A50" s="94"/>
      <c r="B50" s="96">
        <v>34</v>
      </c>
      <c r="C50" s="94"/>
      <c r="D50" s="94"/>
      <c r="E50" s="97" t="s">
        <v>95</v>
      </c>
      <c r="F50" s="182">
        <v>2.22</v>
      </c>
      <c r="G50" s="185">
        <v>678</v>
      </c>
      <c r="H50" s="185">
        <v>678</v>
      </c>
      <c r="I50" s="182">
        <v>0.25</v>
      </c>
      <c r="J50" s="182">
        <f t="shared" si="0"/>
        <v>11.26126126126126</v>
      </c>
      <c r="K50" s="182">
        <f>SUM(I50/H50)*100</f>
        <v>0.03687315634218289</v>
      </c>
      <c r="L50" s="43"/>
      <c r="M50" s="43"/>
      <c r="N50" s="43"/>
    </row>
    <row r="51" spans="1:14" s="109" customFormat="1" ht="15">
      <c r="A51" s="94"/>
      <c r="B51" s="96"/>
      <c r="C51" s="94">
        <v>343</v>
      </c>
      <c r="D51" s="94"/>
      <c r="E51" s="97" t="s">
        <v>96</v>
      </c>
      <c r="F51" s="182">
        <v>2.22</v>
      </c>
      <c r="G51" s="186"/>
      <c r="H51" s="186"/>
      <c r="I51" s="182">
        <v>0.25</v>
      </c>
      <c r="J51" s="182">
        <f t="shared" si="0"/>
        <v>11.26126126126126</v>
      </c>
      <c r="K51" s="184"/>
      <c r="L51" s="43"/>
      <c r="M51" s="43"/>
      <c r="N51" s="43"/>
    </row>
    <row r="52" spans="1:14" s="109" customFormat="1" ht="15">
      <c r="A52" s="94"/>
      <c r="B52" s="96"/>
      <c r="C52" s="94"/>
      <c r="D52" s="94">
        <v>3433</v>
      </c>
      <c r="E52" s="97" t="s">
        <v>97</v>
      </c>
      <c r="F52" s="182">
        <v>2.22</v>
      </c>
      <c r="G52" s="186"/>
      <c r="H52" s="186"/>
      <c r="I52" s="182">
        <v>0.25</v>
      </c>
      <c r="J52" s="182">
        <f t="shared" si="0"/>
        <v>11.26126126126126</v>
      </c>
      <c r="K52" s="184"/>
      <c r="L52" s="43"/>
      <c r="M52" s="43"/>
      <c r="N52" s="43"/>
    </row>
    <row r="53" spans="1:14" s="108" customFormat="1" ht="14.25">
      <c r="A53" s="93">
        <v>4</v>
      </c>
      <c r="B53" s="93"/>
      <c r="C53" s="106"/>
      <c r="D53" s="106"/>
      <c r="E53" s="95" t="s">
        <v>48</v>
      </c>
      <c r="F53" s="184">
        <v>199.08</v>
      </c>
      <c r="G53" s="183">
        <v>4249</v>
      </c>
      <c r="H53" s="183">
        <v>4249</v>
      </c>
      <c r="I53" s="193"/>
      <c r="J53" s="184"/>
      <c r="K53" s="184"/>
      <c r="L53" s="107"/>
      <c r="M53" s="107"/>
      <c r="N53" s="107"/>
    </row>
    <row r="54" spans="1:14" s="109" customFormat="1" ht="15">
      <c r="A54" s="94"/>
      <c r="B54" s="96">
        <v>42</v>
      </c>
      <c r="C54" s="94"/>
      <c r="D54" s="94"/>
      <c r="E54" s="97" t="s">
        <v>98</v>
      </c>
      <c r="F54" s="182">
        <v>199.08</v>
      </c>
      <c r="G54" s="185">
        <v>4249</v>
      </c>
      <c r="H54" s="185">
        <v>4249</v>
      </c>
      <c r="I54" s="186"/>
      <c r="J54" s="182"/>
      <c r="K54" s="184"/>
      <c r="L54" s="43"/>
      <c r="M54" s="43"/>
      <c r="N54" s="43"/>
    </row>
    <row r="55" spans="1:14" s="109" customFormat="1" ht="15">
      <c r="A55" s="94"/>
      <c r="B55" s="94"/>
      <c r="C55" s="94">
        <v>422</v>
      </c>
      <c r="D55" s="94"/>
      <c r="E55" s="97" t="s">
        <v>99</v>
      </c>
      <c r="F55" s="182">
        <v>199.08</v>
      </c>
      <c r="G55" s="186"/>
      <c r="H55" s="186"/>
      <c r="I55" s="186"/>
      <c r="J55" s="182"/>
      <c r="K55" s="184"/>
      <c r="L55" s="43"/>
      <c r="M55" s="43"/>
      <c r="N55" s="43"/>
    </row>
    <row r="56" spans="1:14" s="109" customFormat="1" ht="15">
      <c r="A56" s="99"/>
      <c r="B56" s="99"/>
      <c r="C56" s="99"/>
      <c r="D56" s="99">
        <v>4221</v>
      </c>
      <c r="E56" s="100" t="s">
        <v>148</v>
      </c>
      <c r="F56" s="187">
        <v>199.08</v>
      </c>
      <c r="G56" s="189"/>
      <c r="H56" s="189"/>
      <c r="I56" s="189"/>
      <c r="J56" s="187"/>
      <c r="K56" s="194"/>
      <c r="L56" s="43"/>
      <c r="M56" s="43"/>
      <c r="N56" s="43"/>
    </row>
    <row r="57" spans="1:11" s="19" customFormat="1" ht="11.25">
      <c r="A57" s="109"/>
      <c r="B57" s="109"/>
      <c r="C57" s="109"/>
      <c r="D57" s="109"/>
      <c r="E57" s="109"/>
      <c r="F57" s="109"/>
      <c r="G57" s="109"/>
      <c r="H57" s="109"/>
      <c r="I57" s="109"/>
      <c r="J57" s="109"/>
      <c r="K57" s="109"/>
    </row>
    <row r="58" spans="1:11" s="19" customFormat="1" ht="11.25">
      <c r="A58" s="109"/>
      <c r="B58" s="109"/>
      <c r="C58" s="109"/>
      <c r="D58" s="109"/>
      <c r="E58" s="109"/>
      <c r="F58" s="109"/>
      <c r="G58" s="109"/>
      <c r="H58" s="109"/>
      <c r="I58" s="109"/>
      <c r="J58" s="109"/>
      <c r="K58" s="109"/>
    </row>
    <row r="59" spans="1:11" s="19" customFormat="1" ht="11.25">
      <c r="A59" s="109"/>
      <c r="B59" s="109"/>
      <c r="C59" s="109"/>
      <c r="D59" s="109"/>
      <c r="E59" s="109"/>
      <c r="F59" s="109"/>
      <c r="G59" s="109"/>
      <c r="H59" s="109"/>
      <c r="I59" s="109"/>
      <c r="J59" s="109"/>
      <c r="K59" s="109"/>
    </row>
    <row r="60" spans="1:11" s="19" customFormat="1" ht="11.25">
      <c r="A60" s="109"/>
      <c r="B60" s="109"/>
      <c r="C60" s="109"/>
      <c r="D60" s="109"/>
      <c r="E60" s="109"/>
      <c r="F60" s="109"/>
      <c r="G60" s="109"/>
      <c r="H60" s="109"/>
      <c r="I60" s="109"/>
      <c r="J60" s="109"/>
      <c r="K60" s="109"/>
    </row>
    <row r="61" spans="1:11" s="19" customFormat="1" ht="11.25">
      <c r="A61" s="109"/>
      <c r="B61" s="109"/>
      <c r="C61" s="109"/>
      <c r="D61" s="109"/>
      <c r="E61" s="109"/>
      <c r="F61" s="109"/>
      <c r="G61" s="109"/>
      <c r="H61" s="109"/>
      <c r="I61" s="109"/>
      <c r="J61" s="109"/>
      <c r="K61" s="109"/>
    </row>
    <row r="62" spans="1:11" s="19" customFormat="1" ht="11.25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</row>
    <row r="63" spans="1:11" s="19" customFormat="1" ht="11.25">
      <c r="A63" s="109"/>
      <c r="B63" s="109"/>
      <c r="C63" s="109"/>
      <c r="D63" s="109"/>
      <c r="E63" s="109"/>
      <c r="F63" s="109"/>
      <c r="G63" s="109"/>
      <c r="H63" s="109"/>
      <c r="I63" s="109"/>
      <c r="J63" s="109"/>
      <c r="K63" s="109"/>
    </row>
    <row r="64" spans="1:11" s="19" customFormat="1" ht="11.25">
      <c r="A64" s="109"/>
      <c r="B64" s="109"/>
      <c r="C64" s="109"/>
      <c r="D64" s="109"/>
      <c r="E64" s="109"/>
      <c r="F64" s="109"/>
      <c r="G64" s="109"/>
      <c r="H64" s="109"/>
      <c r="I64" s="109"/>
      <c r="J64" s="109"/>
      <c r="K64" s="109"/>
    </row>
    <row r="65" spans="1:11" s="19" customFormat="1" ht="11.25">
      <c r="A65" s="109"/>
      <c r="B65" s="109"/>
      <c r="C65" s="109"/>
      <c r="D65" s="109"/>
      <c r="E65" s="109"/>
      <c r="F65" s="109"/>
      <c r="G65" s="109"/>
      <c r="H65" s="109"/>
      <c r="I65" s="109"/>
      <c r="J65" s="109"/>
      <c r="K65" s="109"/>
    </row>
    <row r="66" spans="1:11" s="19" customFormat="1" ht="11.25">
      <c r="A66" s="109"/>
      <c r="B66" s="109"/>
      <c r="C66" s="109"/>
      <c r="D66" s="109"/>
      <c r="E66" s="109"/>
      <c r="F66" s="109"/>
      <c r="G66" s="109"/>
      <c r="H66" s="109"/>
      <c r="I66" s="109"/>
      <c r="J66" s="109"/>
      <c r="K66" s="109"/>
    </row>
    <row r="67" spans="1:11" s="19" customFormat="1" ht="11.25">
      <c r="A67" s="109"/>
      <c r="B67" s="109"/>
      <c r="C67" s="109"/>
      <c r="D67" s="109"/>
      <c r="E67" s="109"/>
      <c r="F67" s="109"/>
      <c r="G67" s="109"/>
      <c r="H67" s="109"/>
      <c r="I67" s="109"/>
      <c r="J67" s="109"/>
      <c r="K67" s="109"/>
    </row>
    <row r="68" spans="1:11" s="19" customFormat="1" ht="11.25">
      <c r="A68" s="109"/>
      <c r="B68" s="109"/>
      <c r="C68" s="109"/>
      <c r="D68" s="109"/>
      <c r="E68" s="109"/>
      <c r="F68" s="109"/>
      <c r="G68" s="109"/>
      <c r="H68" s="109"/>
      <c r="I68" s="109"/>
      <c r="J68" s="109"/>
      <c r="K68" s="109"/>
    </row>
    <row r="69" spans="1:11" s="19" customFormat="1" ht="11.25">
      <c r="A69" s="109"/>
      <c r="B69" s="109"/>
      <c r="C69" s="109"/>
      <c r="D69" s="109"/>
      <c r="E69" s="109"/>
      <c r="F69" s="109"/>
      <c r="G69" s="109"/>
      <c r="H69" s="109"/>
      <c r="I69" s="109"/>
      <c r="J69" s="109"/>
      <c r="K69" s="109"/>
    </row>
    <row r="70" spans="1:11" s="19" customFormat="1" ht="11.25">
      <c r="A70" s="109"/>
      <c r="B70" s="109"/>
      <c r="C70" s="109"/>
      <c r="D70" s="109"/>
      <c r="E70" s="109"/>
      <c r="F70" s="109"/>
      <c r="G70" s="109"/>
      <c r="H70" s="109"/>
      <c r="I70" s="109"/>
      <c r="J70" s="109"/>
      <c r="K70" s="109"/>
    </row>
    <row r="71" spans="1:11" s="19" customFormat="1" ht="11.25">
      <c r="A71" s="109"/>
      <c r="B71" s="109"/>
      <c r="C71" s="109"/>
      <c r="D71" s="109"/>
      <c r="E71" s="109"/>
      <c r="F71" s="109"/>
      <c r="G71" s="109"/>
      <c r="H71" s="109"/>
      <c r="I71" s="109"/>
      <c r="J71" s="109"/>
      <c r="K71" s="109"/>
    </row>
    <row r="72" spans="1:11" s="19" customFormat="1" ht="11.25">
      <c r="A72" s="109"/>
      <c r="B72" s="109"/>
      <c r="C72" s="109"/>
      <c r="D72" s="109"/>
      <c r="E72" s="109"/>
      <c r="F72" s="109"/>
      <c r="G72" s="109"/>
      <c r="H72" s="109"/>
      <c r="I72" s="109"/>
      <c r="J72" s="109"/>
      <c r="K72" s="109"/>
    </row>
    <row r="73" spans="1:11" s="19" customFormat="1" ht="11.25">
      <c r="A73" s="109"/>
      <c r="B73" s="109"/>
      <c r="C73" s="109"/>
      <c r="D73" s="109"/>
      <c r="E73" s="109"/>
      <c r="F73" s="109"/>
      <c r="G73" s="109"/>
      <c r="H73" s="109"/>
      <c r="I73" s="109"/>
      <c r="J73" s="109"/>
      <c r="K73" s="109"/>
    </row>
    <row r="74" spans="1:11" s="19" customFormat="1" ht="11.25">
      <c r="A74" s="109"/>
      <c r="B74" s="109"/>
      <c r="C74" s="109"/>
      <c r="D74" s="109"/>
      <c r="E74" s="109"/>
      <c r="F74" s="109"/>
      <c r="G74" s="109"/>
      <c r="H74" s="109"/>
      <c r="I74" s="109"/>
      <c r="J74" s="109"/>
      <c r="K74" s="109"/>
    </row>
    <row r="75" spans="1:11" s="19" customFormat="1" ht="11.25">
      <c r="A75" s="109"/>
      <c r="B75" s="109"/>
      <c r="C75" s="109"/>
      <c r="D75" s="109"/>
      <c r="E75" s="109"/>
      <c r="F75" s="109"/>
      <c r="G75" s="109"/>
      <c r="H75" s="109"/>
      <c r="I75" s="109"/>
      <c r="J75" s="109"/>
      <c r="K75" s="109"/>
    </row>
    <row r="76" spans="1:11" s="19" customFormat="1" ht="11.25">
      <c r="A76" s="109"/>
      <c r="B76" s="109"/>
      <c r="C76" s="109"/>
      <c r="D76" s="109"/>
      <c r="E76" s="109"/>
      <c r="F76" s="109"/>
      <c r="G76" s="109"/>
      <c r="H76" s="109"/>
      <c r="I76" s="109"/>
      <c r="J76" s="109"/>
      <c r="K76" s="109"/>
    </row>
    <row r="77" spans="1:11" s="19" customFormat="1" ht="11.25">
      <c r="A77" s="109"/>
      <c r="B77" s="109"/>
      <c r="C77" s="109"/>
      <c r="D77" s="109"/>
      <c r="E77" s="109"/>
      <c r="F77" s="109"/>
      <c r="G77" s="109"/>
      <c r="H77" s="109"/>
      <c r="I77" s="109"/>
      <c r="J77" s="109"/>
      <c r="K77" s="109"/>
    </row>
    <row r="78" spans="1:11" s="19" customFormat="1" ht="11.25">
      <c r="A78" s="109"/>
      <c r="B78" s="109"/>
      <c r="C78" s="109"/>
      <c r="D78" s="109"/>
      <c r="E78" s="109"/>
      <c r="F78" s="109"/>
      <c r="G78" s="109"/>
      <c r="H78" s="109"/>
      <c r="I78" s="109"/>
      <c r="J78" s="109"/>
      <c r="K78" s="109"/>
    </row>
    <row r="79" spans="1:11" s="19" customFormat="1" ht="11.25">
      <c r="A79" s="109"/>
      <c r="B79" s="109"/>
      <c r="C79" s="109"/>
      <c r="D79" s="109"/>
      <c r="E79" s="109"/>
      <c r="F79" s="109"/>
      <c r="G79" s="109"/>
      <c r="H79" s="109"/>
      <c r="I79" s="109"/>
      <c r="J79" s="109"/>
      <c r="K79" s="109"/>
    </row>
    <row r="80" spans="1:11" s="19" customFormat="1" ht="11.25">
      <c r="A80" s="109"/>
      <c r="B80" s="109"/>
      <c r="C80" s="109"/>
      <c r="D80" s="109"/>
      <c r="E80" s="109"/>
      <c r="F80" s="109"/>
      <c r="G80" s="109"/>
      <c r="H80" s="109"/>
      <c r="I80" s="109"/>
      <c r="J80" s="109"/>
      <c r="K80" s="109"/>
    </row>
    <row r="81" spans="1:11" s="19" customFormat="1" ht="11.25">
      <c r="A81" s="109"/>
      <c r="B81" s="109"/>
      <c r="C81" s="109"/>
      <c r="D81" s="109"/>
      <c r="E81" s="109"/>
      <c r="F81" s="109"/>
      <c r="G81" s="109"/>
      <c r="H81" s="109"/>
      <c r="I81" s="109"/>
      <c r="J81" s="109"/>
      <c r="K81" s="109"/>
    </row>
    <row r="82" spans="1:11" s="19" customFormat="1" ht="11.25">
      <c r="A82" s="109"/>
      <c r="B82" s="109"/>
      <c r="C82" s="109"/>
      <c r="D82" s="109"/>
      <c r="E82" s="109"/>
      <c r="F82" s="109"/>
      <c r="G82" s="109"/>
      <c r="H82" s="109"/>
      <c r="I82" s="109"/>
      <c r="J82" s="109"/>
      <c r="K82" s="109"/>
    </row>
    <row r="83" spans="1:11" s="19" customFormat="1" ht="11.25">
      <c r="A83" s="109"/>
      <c r="B83" s="109"/>
      <c r="C83" s="109"/>
      <c r="D83" s="109"/>
      <c r="E83" s="109"/>
      <c r="F83" s="109"/>
      <c r="G83" s="109"/>
      <c r="H83" s="109"/>
      <c r="I83" s="109"/>
      <c r="J83" s="109"/>
      <c r="K83" s="109"/>
    </row>
    <row r="84" spans="1:11" s="19" customFormat="1" ht="11.25">
      <c r="A84" s="109"/>
      <c r="B84" s="109"/>
      <c r="C84" s="109"/>
      <c r="D84" s="109"/>
      <c r="E84" s="109"/>
      <c r="F84" s="109"/>
      <c r="G84" s="109"/>
      <c r="H84" s="109"/>
      <c r="I84" s="109"/>
      <c r="J84" s="109"/>
      <c r="K84" s="109"/>
    </row>
    <row r="85" spans="1:11" s="19" customFormat="1" ht="11.25">
      <c r="A85" s="109"/>
      <c r="B85" s="109"/>
      <c r="C85" s="109"/>
      <c r="D85" s="109"/>
      <c r="E85" s="109"/>
      <c r="F85" s="109"/>
      <c r="G85" s="109"/>
      <c r="H85" s="109"/>
      <c r="I85" s="109"/>
      <c r="J85" s="109"/>
      <c r="K85" s="109"/>
    </row>
    <row r="86" spans="1:11" s="19" customFormat="1" ht="11.25">
      <c r="A86" s="109"/>
      <c r="B86" s="109"/>
      <c r="C86" s="109"/>
      <c r="D86" s="109"/>
      <c r="E86" s="109"/>
      <c r="F86" s="109"/>
      <c r="G86" s="109"/>
      <c r="H86" s="109"/>
      <c r="I86" s="109"/>
      <c r="J86" s="109"/>
      <c r="K86" s="109"/>
    </row>
    <row r="87" spans="1:11" s="19" customFormat="1" ht="11.25">
      <c r="A87" s="109"/>
      <c r="B87" s="109"/>
      <c r="C87" s="109"/>
      <c r="D87" s="109"/>
      <c r="E87" s="109"/>
      <c r="F87" s="109"/>
      <c r="G87" s="109"/>
      <c r="H87" s="109"/>
      <c r="I87" s="109"/>
      <c r="J87" s="109"/>
      <c r="K87" s="109"/>
    </row>
    <row r="88" spans="1:11" s="19" customFormat="1" ht="11.25">
      <c r="A88" s="109"/>
      <c r="B88" s="109"/>
      <c r="C88" s="109"/>
      <c r="D88" s="109"/>
      <c r="E88" s="109"/>
      <c r="F88" s="109"/>
      <c r="G88" s="109"/>
      <c r="H88" s="109"/>
      <c r="I88" s="109"/>
      <c r="J88" s="109"/>
      <c r="K88" s="109"/>
    </row>
    <row r="89" spans="1:11" s="19" customFormat="1" ht="11.25">
      <c r="A89" s="109"/>
      <c r="B89" s="109"/>
      <c r="C89" s="109"/>
      <c r="D89" s="109"/>
      <c r="E89" s="109"/>
      <c r="F89" s="109"/>
      <c r="G89" s="109"/>
      <c r="H89" s="109"/>
      <c r="I89" s="109"/>
      <c r="J89" s="109"/>
      <c r="K89" s="109"/>
    </row>
    <row r="90" spans="1:11" s="19" customFormat="1" ht="11.25">
      <c r="A90" s="109"/>
      <c r="B90" s="109"/>
      <c r="C90" s="109"/>
      <c r="D90" s="109"/>
      <c r="E90" s="109"/>
      <c r="F90" s="109"/>
      <c r="G90" s="109"/>
      <c r="H90" s="109"/>
      <c r="I90" s="109"/>
      <c r="J90" s="109"/>
      <c r="K90" s="109"/>
    </row>
    <row r="91" spans="1:11" s="19" customFormat="1" ht="11.25">
      <c r="A91" s="109"/>
      <c r="B91" s="109"/>
      <c r="C91" s="109"/>
      <c r="D91" s="109"/>
      <c r="E91" s="109"/>
      <c r="F91" s="109"/>
      <c r="G91" s="109"/>
      <c r="H91" s="109"/>
      <c r="I91" s="109"/>
      <c r="J91" s="109"/>
      <c r="K91" s="109"/>
    </row>
    <row r="92" spans="1:11" s="19" customFormat="1" ht="11.25">
      <c r="A92" s="109"/>
      <c r="B92" s="109"/>
      <c r="C92" s="109"/>
      <c r="D92" s="109"/>
      <c r="E92" s="109"/>
      <c r="F92" s="109"/>
      <c r="G92" s="109"/>
      <c r="H92" s="109"/>
      <c r="I92" s="109"/>
      <c r="J92" s="109"/>
      <c r="K92" s="109"/>
    </row>
    <row r="93" spans="1:11" s="19" customFormat="1" ht="11.25">
      <c r="A93" s="109"/>
      <c r="B93" s="109"/>
      <c r="C93" s="109"/>
      <c r="D93" s="109"/>
      <c r="E93" s="109"/>
      <c r="F93" s="109"/>
      <c r="G93" s="109"/>
      <c r="H93" s="109"/>
      <c r="I93" s="109"/>
      <c r="J93" s="109"/>
      <c r="K93" s="109"/>
    </row>
    <row r="94" spans="1:11" s="19" customFormat="1" ht="11.25">
      <c r="A94" s="109"/>
      <c r="B94" s="109"/>
      <c r="C94" s="109"/>
      <c r="D94" s="109"/>
      <c r="E94" s="109"/>
      <c r="F94" s="109"/>
      <c r="G94" s="109"/>
      <c r="H94" s="109"/>
      <c r="I94" s="109"/>
      <c r="J94" s="109"/>
      <c r="K94" s="109"/>
    </row>
    <row r="95" spans="1:11" s="19" customFormat="1" ht="11.25">
      <c r="A95" s="109"/>
      <c r="B95" s="109"/>
      <c r="C95" s="109"/>
      <c r="D95" s="109"/>
      <c r="E95" s="109"/>
      <c r="F95" s="109"/>
      <c r="G95" s="109"/>
      <c r="H95" s="109"/>
      <c r="I95" s="109"/>
      <c r="J95" s="109"/>
      <c r="K95" s="109"/>
    </row>
    <row r="96" spans="1:11" s="19" customFormat="1" ht="11.25">
      <c r="A96" s="109"/>
      <c r="B96" s="109"/>
      <c r="C96" s="109"/>
      <c r="D96" s="109"/>
      <c r="E96" s="109"/>
      <c r="F96" s="109"/>
      <c r="G96" s="109"/>
      <c r="H96" s="109"/>
      <c r="I96" s="109"/>
      <c r="J96" s="109"/>
      <c r="K96" s="109"/>
    </row>
    <row r="97" spans="1:11" s="19" customFormat="1" ht="11.25">
      <c r="A97" s="109"/>
      <c r="B97" s="109"/>
      <c r="C97" s="109"/>
      <c r="D97" s="109"/>
      <c r="E97" s="109"/>
      <c r="F97" s="109"/>
      <c r="G97" s="109"/>
      <c r="H97" s="109"/>
      <c r="I97" s="109"/>
      <c r="J97" s="109"/>
      <c r="K97" s="109"/>
    </row>
    <row r="98" spans="1:11" s="19" customFormat="1" ht="11.25">
      <c r="A98" s="109"/>
      <c r="B98" s="109"/>
      <c r="C98" s="109"/>
      <c r="D98" s="109"/>
      <c r="E98" s="109"/>
      <c r="F98" s="109"/>
      <c r="G98" s="109"/>
      <c r="H98" s="109"/>
      <c r="I98" s="109"/>
      <c r="J98" s="109"/>
      <c r="K98" s="109"/>
    </row>
    <row r="99" spans="1:11" s="19" customFormat="1" ht="11.25">
      <c r="A99" s="109"/>
      <c r="B99" s="109"/>
      <c r="C99" s="109"/>
      <c r="D99" s="109"/>
      <c r="E99" s="109"/>
      <c r="F99" s="109"/>
      <c r="G99" s="109"/>
      <c r="H99" s="109"/>
      <c r="I99" s="109"/>
      <c r="J99" s="109"/>
      <c r="K99" s="109"/>
    </row>
    <row r="100" spans="1:11" s="19" customFormat="1" ht="11.25">
      <c r="A100" s="109"/>
      <c r="B100" s="109"/>
      <c r="C100" s="109"/>
      <c r="D100" s="109"/>
      <c r="E100" s="109"/>
      <c r="F100" s="109"/>
      <c r="G100" s="109"/>
      <c r="H100" s="109"/>
      <c r="I100" s="109"/>
      <c r="J100" s="109"/>
      <c r="K100" s="109"/>
    </row>
    <row r="101" spans="1:11" s="19" customFormat="1" ht="11.25">
      <c r="A101" s="109"/>
      <c r="B101" s="109"/>
      <c r="C101" s="109"/>
      <c r="D101" s="109"/>
      <c r="E101" s="109"/>
      <c r="F101" s="109"/>
      <c r="G101" s="109"/>
      <c r="H101" s="109"/>
      <c r="I101" s="109"/>
      <c r="J101" s="109"/>
      <c r="K101" s="109"/>
    </row>
    <row r="102" spans="1:11" s="19" customFormat="1" ht="11.25">
      <c r="A102" s="109"/>
      <c r="B102" s="109"/>
      <c r="C102" s="109"/>
      <c r="D102" s="109"/>
      <c r="E102" s="109"/>
      <c r="F102" s="109"/>
      <c r="G102" s="109"/>
      <c r="H102" s="109"/>
      <c r="I102" s="109"/>
      <c r="J102" s="109"/>
      <c r="K102" s="109"/>
    </row>
    <row r="103" spans="1:11" s="19" customFormat="1" ht="11.25">
      <c r="A103" s="109"/>
      <c r="B103" s="109"/>
      <c r="C103" s="109"/>
      <c r="D103" s="109"/>
      <c r="E103" s="109"/>
      <c r="F103" s="109"/>
      <c r="G103" s="109"/>
      <c r="H103" s="109"/>
      <c r="I103" s="109"/>
      <c r="J103" s="109"/>
      <c r="K103" s="109"/>
    </row>
    <row r="104" spans="1:11" s="19" customFormat="1" ht="11.25">
      <c r="A104" s="109"/>
      <c r="B104" s="109"/>
      <c r="C104" s="109"/>
      <c r="D104" s="109"/>
      <c r="E104" s="109"/>
      <c r="F104" s="109"/>
      <c r="G104" s="109"/>
      <c r="H104" s="109"/>
      <c r="I104" s="109"/>
      <c r="J104" s="109"/>
      <c r="K104" s="109"/>
    </row>
    <row r="105" spans="1:11" s="19" customFormat="1" ht="11.25">
      <c r="A105" s="109"/>
      <c r="B105" s="109"/>
      <c r="C105" s="109"/>
      <c r="D105" s="109"/>
      <c r="E105" s="109"/>
      <c r="F105" s="109"/>
      <c r="G105" s="109"/>
      <c r="H105" s="109"/>
      <c r="I105" s="109"/>
      <c r="J105" s="109"/>
      <c r="K105" s="109"/>
    </row>
    <row r="106" spans="1:11" s="19" customFormat="1" ht="11.25">
      <c r="A106" s="109"/>
      <c r="B106" s="109"/>
      <c r="C106" s="109"/>
      <c r="D106" s="109"/>
      <c r="E106" s="109"/>
      <c r="F106" s="109"/>
      <c r="G106" s="109"/>
      <c r="H106" s="109"/>
      <c r="I106" s="109"/>
      <c r="J106" s="109"/>
      <c r="K106" s="109"/>
    </row>
    <row r="107" spans="1:11" s="19" customFormat="1" ht="11.25">
      <c r="A107" s="109"/>
      <c r="B107" s="109"/>
      <c r="C107" s="109"/>
      <c r="D107" s="109"/>
      <c r="E107" s="109"/>
      <c r="F107" s="109"/>
      <c r="G107" s="109"/>
      <c r="H107" s="109"/>
      <c r="I107" s="109"/>
      <c r="J107" s="109"/>
      <c r="K107" s="109"/>
    </row>
    <row r="108" spans="1:11" s="19" customFormat="1" ht="11.25">
      <c r="A108" s="109"/>
      <c r="B108" s="109"/>
      <c r="C108" s="109"/>
      <c r="D108" s="109"/>
      <c r="E108" s="109"/>
      <c r="F108" s="109"/>
      <c r="G108" s="109"/>
      <c r="H108" s="109"/>
      <c r="I108" s="109"/>
      <c r="J108" s="109"/>
      <c r="K108" s="109"/>
    </row>
    <row r="109" spans="1:11" s="19" customFormat="1" ht="11.25">
      <c r="A109" s="109"/>
      <c r="B109" s="109"/>
      <c r="C109" s="109"/>
      <c r="D109" s="109"/>
      <c r="E109" s="109"/>
      <c r="F109" s="109"/>
      <c r="G109" s="109"/>
      <c r="H109" s="109"/>
      <c r="I109" s="109"/>
      <c r="J109" s="109"/>
      <c r="K109" s="109"/>
    </row>
    <row r="110" spans="1:11" s="19" customFormat="1" ht="11.25">
      <c r="A110" s="109"/>
      <c r="B110" s="109"/>
      <c r="C110" s="109"/>
      <c r="D110" s="109"/>
      <c r="E110" s="109"/>
      <c r="F110" s="109"/>
      <c r="G110" s="109"/>
      <c r="H110" s="109"/>
      <c r="I110" s="109"/>
      <c r="J110" s="109"/>
      <c r="K110" s="109"/>
    </row>
    <row r="111" spans="1:11" s="19" customFormat="1" ht="11.25">
      <c r="A111" s="109"/>
      <c r="B111" s="109"/>
      <c r="C111" s="109"/>
      <c r="D111" s="109"/>
      <c r="E111" s="109"/>
      <c r="F111" s="109"/>
      <c r="G111" s="109"/>
      <c r="H111" s="109"/>
      <c r="I111" s="109"/>
      <c r="J111" s="109"/>
      <c r="K111" s="109"/>
    </row>
    <row r="112" spans="1:11" s="19" customFormat="1" ht="11.25">
      <c r="A112" s="109"/>
      <c r="B112" s="109"/>
      <c r="C112" s="109"/>
      <c r="D112" s="109"/>
      <c r="E112" s="109"/>
      <c r="F112" s="109"/>
      <c r="G112" s="109"/>
      <c r="H112" s="109"/>
      <c r="I112" s="109"/>
      <c r="J112" s="109"/>
      <c r="K112" s="109"/>
    </row>
    <row r="113" spans="1:11" s="19" customFormat="1" ht="11.25">
      <c r="A113" s="109"/>
      <c r="B113" s="109"/>
      <c r="C113" s="109"/>
      <c r="D113" s="109"/>
      <c r="E113" s="109"/>
      <c r="F113" s="109"/>
      <c r="G113" s="109"/>
      <c r="H113" s="109"/>
      <c r="I113" s="109"/>
      <c r="J113" s="109"/>
      <c r="K113" s="109"/>
    </row>
    <row r="114" spans="1:11" s="19" customFormat="1" ht="11.25">
      <c r="A114" s="109"/>
      <c r="B114" s="109"/>
      <c r="C114" s="109"/>
      <c r="D114" s="109"/>
      <c r="E114" s="109"/>
      <c r="F114" s="109"/>
      <c r="G114" s="109"/>
      <c r="H114" s="109"/>
      <c r="I114" s="109"/>
      <c r="J114" s="109"/>
      <c r="K114" s="109"/>
    </row>
    <row r="115" spans="1:11" s="19" customFormat="1" ht="11.25">
      <c r="A115" s="109"/>
      <c r="B115" s="109"/>
      <c r="C115" s="109"/>
      <c r="D115" s="109"/>
      <c r="E115" s="109"/>
      <c r="F115" s="109"/>
      <c r="G115" s="109"/>
      <c r="H115" s="109"/>
      <c r="I115" s="109"/>
      <c r="J115" s="109"/>
      <c r="K115" s="109"/>
    </row>
    <row r="116" spans="1:11" s="19" customFormat="1" ht="11.25">
      <c r="A116" s="109"/>
      <c r="B116" s="109"/>
      <c r="C116" s="109"/>
      <c r="D116" s="109"/>
      <c r="E116" s="109"/>
      <c r="F116" s="109"/>
      <c r="G116" s="109"/>
      <c r="H116" s="109"/>
      <c r="I116" s="109"/>
      <c r="J116" s="109"/>
      <c r="K116" s="109"/>
    </row>
    <row r="117" spans="1:11" s="19" customFormat="1" ht="11.25">
      <c r="A117" s="109"/>
      <c r="B117" s="109"/>
      <c r="C117" s="109"/>
      <c r="D117" s="109"/>
      <c r="E117" s="109"/>
      <c r="F117" s="109"/>
      <c r="G117" s="109"/>
      <c r="H117" s="109"/>
      <c r="I117" s="109"/>
      <c r="J117" s="109"/>
      <c r="K117" s="109"/>
    </row>
    <row r="118" spans="1:11" s="19" customFormat="1" ht="11.25">
      <c r="A118" s="109"/>
      <c r="B118" s="109"/>
      <c r="C118" s="109"/>
      <c r="D118" s="109"/>
      <c r="E118" s="109"/>
      <c r="F118" s="109"/>
      <c r="G118" s="109"/>
      <c r="H118" s="109"/>
      <c r="I118" s="109"/>
      <c r="J118" s="109"/>
      <c r="K118" s="109"/>
    </row>
    <row r="119" spans="1:11" s="19" customFormat="1" ht="11.25">
      <c r="A119" s="109"/>
      <c r="B119" s="109"/>
      <c r="C119" s="109"/>
      <c r="D119" s="109"/>
      <c r="E119" s="109"/>
      <c r="F119" s="109"/>
      <c r="G119" s="109"/>
      <c r="H119" s="109"/>
      <c r="I119" s="109"/>
      <c r="J119" s="109"/>
      <c r="K119" s="109"/>
    </row>
    <row r="120" spans="1:11" s="19" customFormat="1" ht="11.25">
      <c r="A120" s="109"/>
      <c r="B120" s="109"/>
      <c r="C120" s="109"/>
      <c r="D120" s="109"/>
      <c r="E120" s="109"/>
      <c r="F120" s="109"/>
      <c r="G120" s="109"/>
      <c r="H120" s="109"/>
      <c r="I120" s="109"/>
      <c r="J120" s="109"/>
      <c r="K120" s="109"/>
    </row>
    <row r="121" spans="1:11" s="19" customFormat="1" ht="11.25">
      <c r="A121" s="109"/>
      <c r="B121" s="109"/>
      <c r="C121" s="109"/>
      <c r="D121" s="109"/>
      <c r="E121" s="109"/>
      <c r="F121" s="109"/>
      <c r="G121" s="109"/>
      <c r="H121" s="109"/>
      <c r="I121" s="109"/>
      <c r="J121" s="109"/>
      <c r="K121" s="109"/>
    </row>
    <row r="122" spans="1:11" s="19" customFormat="1" ht="11.25">
      <c r="A122" s="109"/>
      <c r="B122" s="109"/>
      <c r="C122" s="109"/>
      <c r="D122" s="109"/>
      <c r="E122" s="109"/>
      <c r="F122" s="109"/>
      <c r="G122" s="109"/>
      <c r="H122" s="109"/>
      <c r="I122" s="109"/>
      <c r="J122" s="109"/>
      <c r="K122" s="109"/>
    </row>
    <row r="123" spans="1:11" s="19" customFormat="1" ht="11.25">
      <c r="A123" s="109"/>
      <c r="B123" s="109"/>
      <c r="C123" s="109"/>
      <c r="D123" s="109"/>
      <c r="E123" s="109"/>
      <c r="F123" s="109"/>
      <c r="G123" s="109"/>
      <c r="H123" s="109"/>
      <c r="I123" s="109"/>
      <c r="J123" s="109"/>
      <c r="K123" s="109"/>
    </row>
    <row r="124" spans="1:11" s="19" customFormat="1" ht="11.25">
      <c r="A124" s="109"/>
      <c r="B124" s="109"/>
      <c r="C124" s="109"/>
      <c r="D124" s="109"/>
      <c r="E124" s="109"/>
      <c r="F124" s="109"/>
      <c r="G124" s="109"/>
      <c r="H124" s="109"/>
      <c r="I124" s="109"/>
      <c r="J124" s="109"/>
      <c r="K124" s="109"/>
    </row>
    <row r="125" spans="1:11" s="19" customFormat="1" ht="11.25">
      <c r="A125" s="109"/>
      <c r="B125" s="109"/>
      <c r="C125" s="109"/>
      <c r="D125" s="109"/>
      <c r="E125" s="109"/>
      <c r="F125" s="109"/>
      <c r="G125" s="109"/>
      <c r="H125" s="109"/>
      <c r="I125" s="109"/>
      <c r="J125" s="109"/>
      <c r="K125" s="109"/>
    </row>
    <row r="126" spans="1:11" s="19" customFormat="1" ht="11.25">
      <c r="A126" s="109"/>
      <c r="B126" s="109"/>
      <c r="C126" s="109"/>
      <c r="D126" s="109"/>
      <c r="E126" s="109"/>
      <c r="F126" s="109"/>
      <c r="G126" s="109"/>
      <c r="H126" s="109"/>
      <c r="I126" s="109"/>
      <c r="J126" s="109"/>
      <c r="K126" s="109"/>
    </row>
    <row r="127" spans="1:11" s="19" customFormat="1" ht="11.25">
      <c r="A127" s="109"/>
      <c r="B127" s="109"/>
      <c r="C127" s="109"/>
      <c r="D127" s="109"/>
      <c r="E127" s="109"/>
      <c r="F127" s="109"/>
      <c r="G127" s="109"/>
      <c r="H127" s="109"/>
      <c r="I127" s="109"/>
      <c r="J127" s="109"/>
      <c r="K127" s="109"/>
    </row>
    <row r="128" spans="1:11" s="19" customFormat="1" ht="11.25">
      <c r="A128" s="109"/>
      <c r="B128" s="109"/>
      <c r="C128" s="109"/>
      <c r="D128" s="109"/>
      <c r="E128" s="109"/>
      <c r="F128" s="109"/>
      <c r="G128" s="109"/>
      <c r="H128" s="109"/>
      <c r="I128" s="109"/>
      <c r="J128" s="109"/>
      <c r="K128" s="109"/>
    </row>
    <row r="129" spans="1:11" s="19" customFormat="1" ht="11.25">
      <c r="A129" s="109"/>
      <c r="B129" s="109"/>
      <c r="C129" s="109"/>
      <c r="D129" s="109"/>
      <c r="E129" s="109"/>
      <c r="F129" s="109"/>
      <c r="G129" s="109"/>
      <c r="H129" s="109"/>
      <c r="I129" s="109"/>
      <c r="J129" s="109"/>
      <c r="K129" s="109"/>
    </row>
    <row r="130" spans="1:11" s="19" customFormat="1" ht="11.25">
      <c r="A130" s="109"/>
      <c r="B130" s="109"/>
      <c r="C130" s="109"/>
      <c r="D130" s="109"/>
      <c r="E130" s="109"/>
      <c r="F130" s="109"/>
      <c r="G130" s="109"/>
      <c r="H130" s="109"/>
      <c r="I130" s="109"/>
      <c r="J130" s="109"/>
      <c r="K130" s="109"/>
    </row>
    <row r="131" spans="1:11" s="19" customFormat="1" ht="11.25">
      <c r="A131" s="109"/>
      <c r="B131" s="109"/>
      <c r="C131" s="109"/>
      <c r="D131" s="109"/>
      <c r="E131" s="109"/>
      <c r="F131" s="109"/>
      <c r="G131" s="109"/>
      <c r="H131" s="109"/>
      <c r="I131" s="109"/>
      <c r="J131" s="109"/>
      <c r="K131" s="109"/>
    </row>
    <row r="132" spans="1:11" s="19" customFormat="1" ht="11.25">
      <c r="A132" s="109"/>
      <c r="B132" s="109"/>
      <c r="C132" s="109"/>
      <c r="D132" s="109"/>
      <c r="E132" s="109"/>
      <c r="F132" s="109"/>
      <c r="G132" s="109"/>
      <c r="H132" s="109"/>
      <c r="I132" s="109"/>
      <c r="J132" s="109"/>
      <c r="K132" s="109"/>
    </row>
    <row r="133" spans="1:11" s="19" customFormat="1" ht="11.25">
      <c r="A133" s="109"/>
      <c r="B133" s="109"/>
      <c r="C133" s="109"/>
      <c r="D133" s="109"/>
      <c r="E133" s="109"/>
      <c r="F133" s="109"/>
      <c r="G133" s="109"/>
      <c r="H133" s="109"/>
      <c r="I133" s="109"/>
      <c r="J133" s="109"/>
      <c r="K133" s="109"/>
    </row>
    <row r="134" spans="1:11" s="19" customFormat="1" ht="11.25">
      <c r="A134" s="109"/>
      <c r="B134" s="109"/>
      <c r="C134" s="109"/>
      <c r="D134" s="109"/>
      <c r="E134" s="109"/>
      <c r="F134" s="109"/>
      <c r="G134" s="109"/>
      <c r="H134" s="109"/>
      <c r="I134" s="109"/>
      <c r="J134" s="109"/>
      <c r="K134" s="109"/>
    </row>
    <row r="135" spans="1:11" s="19" customFormat="1" ht="11.25">
      <c r="A135" s="109"/>
      <c r="B135" s="109"/>
      <c r="C135" s="109"/>
      <c r="D135" s="109"/>
      <c r="E135" s="109"/>
      <c r="F135" s="109"/>
      <c r="G135" s="109"/>
      <c r="H135" s="109"/>
      <c r="I135" s="109"/>
      <c r="J135" s="109"/>
      <c r="K135" s="109"/>
    </row>
    <row r="136" spans="1:11" s="19" customFormat="1" ht="11.25">
      <c r="A136" s="109"/>
      <c r="B136" s="109"/>
      <c r="C136" s="109"/>
      <c r="D136" s="109"/>
      <c r="E136" s="109"/>
      <c r="F136" s="109"/>
      <c r="G136" s="109"/>
      <c r="H136" s="109"/>
      <c r="I136" s="109"/>
      <c r="J136" s="109"/>
      <c r="K136" s="109"/>
    </row>
    <row r="137" spans="1:11" s="19" customFormat="1" ht="11.25">
      <c r="A137" s="109"/>
      <c r="B137" s="109"/>
      <c r="C137" s="109"/>
      <c r="D137" s="109"/>
      <c r="E137" s="109"/>
      <c r="F137" s="109"/>
      <c r="G137" s="109"/>
      <c r="H137" s="109"/>
      <c r="I137" s="109"/>
      <c r="J137" s="109"/>
      <c r="K137" s="109"/>
    </row>
    <row r="138" spans="1:11" s="19" customFormat="1" ht="11.25">
      <c r="A138" s="109"/>
      <c r="B138" s="109"/>
      <c r="C138" s="109"/>
      <c r="D138" s="109"/>
      <c r="E138" s="109"/>
      <c r="F138" s="109"/>
      <c r="G138" s="109"/>
      <c r="H138" s="109"/>
      <c r="I138" s="109"/>
      <c r="J138" s="109"/>
      <c r="K138" s="109"/>
    </row>
    <row r="139" spans="1:11" s="19" customFormat="1" ht="11.25">
      <c r="A139" s="109"/>
      <c r="B139" s="109"/>
      <c r="C139" s="109"/>
      <c r="D139" s="109"/>
      <c r="E139" s="109"/>
      <c r="F139" s="109"/>
      <c r="G139" s="109"/>
      <c r="H139" s="109"/>
      <c r="I139" s="109"/>
      <c r="J139" s="109"/>
      <c r="K139" s="109"/>
    </row>
    <row r="140" spans="1:11" s="19" customFormat="1" ht="11.25">
      <c r="A140" s="109"/>
      <c r="B140" s="109"/>
      <c r="C140" s="109"/>
      <c r="D140" s="109"/>
      <c r="E140" s="109"/>
      <c r="F140" s="109"/>
      <c r="G140" s="109"/>
      <c r="H140" s="109"/>
      <c r="I140" s="109"/>
      <c r="J140" s="109"/>
      <c r="K140" s="109"/>
    </row>
    <row r="141" spans="1:11" s="19" customFormat="1" ht="11.25">
      <c r="A141" s="109"/>
      <c r="B141" s="109"/>
      <c r="C141" s="109"/>
      <c r="D141" s="109"/>
      <c r="E141" s="109"/>
      <c r="F141" s="109"/>
      <c r="G141" s="109"/>
      <c r="H141" s="109"/>
      <c r="I141" s="109"/>
      <c r="J141" s="109"/>
      <c r="K141" s="109"/>
    </row>
    <row r="142" spans="1:11" s="19" customFormat="1" ht="11.25">
      <c r="A142" s="109"/>
      <c r="B142" s="109"/>
      <c r="C142" s="109"/>
      <c r="D142" s="109"/>
      <c r="E142" s="109"/>
      <c r="F142" s="109"/>
      <c r="G142" s="109"/>
      <c r="H142" s="109"/>
      <c r="I142" s="109"/>
      <c r="J142" s="109"/>
      <c r="K142" s="109"/>
    </row>
    <row r="143" spans="1:11" s="19" customFormat="1" ht="11.25">
      <c r="A143" s="109"/>
      <c r="B143" s="109"/>
      <c r="C143" s="109"/>
      <c r="D143" s="109"/>
      <c r="E143" s="109"/>
      <c r="F143" s="109"/>
      <c r="G143" s="109"/>
      <c r="H143" s="109"/>
      <c r="I143" s="109"/>
      <c r="J143" s="109"/>
      <c r="K143" s="109"/>
    </row>
    <row r="144" spans="1:11" s="19" customFormat="1" ht="11.25">
      <c r="A144" s="109"/>
      <c r="B144" s="109"/>
      <c r="C144" s="109"/>
      <c r="D144" s="109"/>
      <c r="E144" s="109"/>
      <c r="F144" s="109"/>
      <c r="G144" s="109"/>
      <c r="H144" s="109"/>
      <c r="I144" s="109"/>
      <c r="J144" s="109"/>
      <c r="K144" s="109"/>
    </row>
    <row r="145" spans="1:11" s="19" customFormat="1" ht="11.25">
      <c r="A145" s="109"/>
      <c r="B145" s="109"/>
      <c r="C145" s="109"/>
      <c r="D145" s="109"/>
      <c r="E145" s="109"/>
      <c r="F145" s="109"/>
      <c r="G145" s="109"/>
      <c r="H145" s="109"/>
      <c r="I145" s="109"/>
      <c r="J145" s="109"/>
      <c r="K145" s="109"/>
    </row>
    <row r="146" spans="1:11" s="19" customFormat="1" ht="11.25">
      <c r="A146" s="109"/>
      <c r="B146" s="109"/>
      <c r="C146" s="109"/>
      <c r="D146" s="109"/>
      <c r="E146" s="109"/>
      <c r="F146" s="109"/>
      <c r="G146" s="109"/>
      <c r="H146" s="109"/>
      <c r="I146" s="109"/>
      <c r="J146" s="109"/>
      <c r="K146" s="109"/>
    </row>
    <row r="147" spans="1:11" s="19" customFormat="1" ht="11.25">
      <c r="A147" s="109"/>
      <c r="B147" s="109"/>
      <c r="C147" s="109"/>
      <c r="D147" s="109"/>
      <c r="E147" s="109"/>
      <c r="F147" s="109"/>
      <c r="G147" s="109"/>
      <c r="H147" s="109"/>
      <c r="I147" s="109"/>
      <c r="J147" s="109"/>
      <c r="K147" s="109"/>
    </row>
    <row r="148" spans="1:11" s="19" customFormat="1" ht="11.25">
      <c r="A148" s="109"/>
      <c r="B148" s="109"/>
      <c r="C148" s="109"/>
      <c r="D148" s="109"/>
      <c r="E148" s="109"/>
      <c r="F148" s="109"/>
      <c r="G148" s="109"/>
      <c r="H148" s="109"/>
      <c r="I148" s="109"/>
      <c r="J148" s="109"/>
      <c r="K148" s="109"/>
    </row>
    <row r="149" spans="1:11" s="19" customFormat="1" ht="11.25">
      <c r="A149" s="109"/>
      <c r="B149" s="109"/>
      <c r="C149" s="109"/>
      <c r="D149" s="109"/>
      <c r="E149" s="109"/>
      <c r="F149" s="109"/>
      <c r="G149" s="109"/>
      <c r="H149" s="109"/>
      <c r="I149" s="109"/>
      <c r="J149" s="109"/>
      <c r="K149" s="109"/>
    </row>
    <row r="150" spans="1:11" s="19" customFormat="1" ht="11.25">
      <c r="A150" s="109"/>
      <c r="B150" s="109"/>
      <c r="C150" s="109"/>
      <c r="D150" s="109"/>
      <c r="E150" s="109"/>
      <c r="F150" s="109"/>
      <c r="G150" s="109"/>
      <c r="H150" s="109"/>
      <c r="I150" s="109"/>
      <c r="J150" s="109"/>
      <c r="K150" s="109"/>
    </row>
    <row r="151" spans="1:11" s="19" customFormat="1" ht="11.25">
      <c r="A151" s="109"/>
      <c r="B151" s="109"/>
      <c r="C151" s="109"/>
      <c r="D151" s="109"/>
      <c r="E151" s="109"/>
      <c r="F151" s="109"/>
      <c r="G151" s="109"/>
      <c r="H151" s="109"/>
      <c r="I151" s="109"/>
      <c r="J151" s="109"/>
      <c r="K151" s="109"/>
    </row>
    <row r="152" spans="1:11" s="19" customFormat="1" ht="11.25">
      <c r="A152" s="109"/>
      <c r="B152" s="109"/>
      <c r="C152" s="109"/>
      <c r="D152" s="109"/>
      <c r="E152" s="109"/>
      <c r="F152" s="109"/>
      <c r="G152" s="109"/>
      <c r="H152" s="109"/>
      <c r="I152" s="109"/>
      <c r="J152" s="109"/>
      <c r="K152" s="109"/>
    </row>
    <row r="153" spans="1:11" s="19" customFormat="1" ht="11.25">
      <c r="A153" s="109"/>
      <c r="B153" s="109"/>
      <c r="C153" s="109"/>
      <c r="D153" s="109"/>
      <c r="E153" s="109"/>
      <c r="F153" s="109"/>
      <c r="G153" s="109"/>
      <c r="H153" s="109"/>
      <c r="I153" s="109"/>
      <c r="J153" s="109"/>
      <c r="K153" s="109"/>
    </row>
    <row r="154" spans="1:11" s="19" customFormat="1" ht="11.25">
      <c r="A154" s="109"/>
      <c r="B154" s="109"/>
      <c r="C154" s="109"/>
      <c r="D154" s="109"/>
      <c r="E154" s="109"/>
      <c r="F154" s="109"/>
      <c r="G154" s="109"/>
      <c r="H154" s="109"/>
      <c r="I154" s="109"/>
      <c r="J154" s="109"/>
      <c r="K154" s="109"/>
    </row>
    <row r="155" spans="1:11" s="19" customFormat="1" ht="11.25">
      <c r="A155" s="109"/>
      <c r="B155" s="109"/>
      <c r="C155" s="109"/>
      <c r="D155" s="109"/>
      <c r="E155" s="109"/>
      <c r="F155" s="109"/>
      <c r="G155" s="109"/>
      <c r="H155" s="109"/>
      <c r="I155" s="109"/>
      <c r="J155" s="109"/>
      <c r="K155" s="109"/>
    </row>
    <row r="156" spans="1:11" s="19" customFormat="1" ht="11.25">
      <c r="A156" s="109"/>
      <c r="B156" s="109"/>
      <c r="C156" s="109"/>
      <c r="D156" s="109"/>
      <c r="E156" s="109"/>
      <c r="F156" s="109"/>
      <c r="G156" s="109"/>
      <c r="H156" s="109"/>
      <c r="I156" s="109"/>
      <c r="J156" s="109"/>
      <c r="K156" s="109"/>
    </row>
    <row r="157" spans="1:11" s="19" customFormat="1" ht="11.25">
      <c r="A157" s="109"/>
      <c r="B157" s="109"/>
      <c r="C157" s="109"/>
      <c r="D157" s="109"/>
      <c r="E157" s="109"/>
      <c r="F157" s="109"/>
      <c r="G157" s="109"/>
      <c r="H157" s="109"/>
      <c r="I157" s="109"/>
      <c r="J157" s="109"/>
      <c r="K157" s="109"/>
    </row>
    <row r="158" spans="1:11" s="19" customFormat="1" ht="11.25">
      <c r="A158" s="109"/>
      <c r="B158" s="109"/>
      <c r="C158" s="109"/>
      <c r="D158" s="109"/>
      <c r="E158" s="109"/>
      <c r="F158" s="109"/>
      <c r="G158" s="109"/>
      <c r="H158" s="109"/>
      <c r="I158" s="109"/>
      <c r="J158" s="109"/>
      <c r="K158" s="109"/>
    </row>
    <row r="159" spans="1:11" s="19" customFormat="1" ht="11.25">
      <c r="A159" s="109"/>
      <c r="B159" s="109"/>
      <c r="C159" s="109"/>
      <c r="D159" s="109"/>
      <c r="E159" s="109"/>
      <c r="F159" s="109"/>
      <c r="G159" s="109"/>
      <c r="H159" s="109"/>
      <c r="I159" s="109"/>
      <c r="J159" s="109"/>
      <c r="K159" s="109"/>
    </row>
    <row r="160" spans="1:11" s="19" customFormat="1" ht="11.25">
      <c r="A160" s="109"/>
      <c r="B160" s="109"/>
      <c r="C160" s="109"/>
      <c r="D160" s="109"/>
      <c r="E160" s="109"/>
      <c r="F160" s="109"/>
      <c r="G160" s="109"/>
      <c r="H160" s="109"/>
      <c r="I160" s="109"/>
      <c r="J160" s="109"/>
      <c r="K160" s="109"/>
    </row>
    <row r="161" spans="1:11" s="19" customFormat="1" ht="11.25">
      <c r="A161" s="109"/>
      <c r="B161" s="109"/>
      <c r="C161" s="109"/>
      <c r="D161" s="109"/>
      <c r="E161" s="109"/>
      <c r="F161" s="109"/>
      <c r="G161" s="109"/>
      <c r="H161" s="109"/>
      <c r="I161" s="109"/>
      <c r="J161" s="109"/>
      <c r="K161" s="109"/>
    </row>
    <row r="162" spans="1:11" s="19" customFormat="1" ht="11.25">
      <c r="A162" s="109"/>
      <c r="B162" s="109"/>
      <c r="C162" s="109"/>
      <c r="D162" s="109"/>
      <c r="E162" s="109"/>
      <c r="F162" s="109"/>
      <c r="G162" s="109"/>
      <c r="H162" s="109"/>
      <c r="I162" s="109"/>
      <c r="J162" s="109"/>
      <c r="K162" s="109"/>
    </row>
    <row r="163" spans="1:11" s="19" customFormat="1" ht="11.25">
      <c r="A163" s="109"/>
      <c r="B163" s="109"/>
      <c r="C163" s="109"/>
      <c r="D163" s="109"/>
      <c r="E163" s="109"/>
      <c r="F163" s="109"/>
      <c r="G163" s="109"/>
      <c r="H163" s="109"/>
      <c r="I163" s="109"/>
      <c r="J163" s="109"/>
      <c r="K163" s="109"/>
    </row>
    <row r="164" spans="1:11" s="19" customFormat="1" ht="11.25">
      <c r="A164" s="109"/>
      <c r="B164" s="109"/>
      <c r="C164" s="109"/>
      <c r="D164" s="109"/>
      <c r="E164" s="109"/>
      <c r="F164" s="109"/>
      <c r="G164" s="109"/>
      <c r="H164" s="109"/>
      <c r="I164" s="109"/>
      <c r="J164" s="109"/>
      <c r="K164" s="109"/>
    </row>
    <row r="165" spans="1:11" s="19" customFormat="1" ht="11.25">
      <c r="A165" s="109"/>
      <c r="B165" s="109"/>
      <c r="C165" s="109"/>
      <c r="D165" s="109"/>
      <c r="E165" s="109"/>
      <c r="F165" s="109"/>
      <c r="G165" s="109"/>
      <c r="H165" s="109"/>
      <c r="I165" s="109"/>
      <c r="J165" s="109"/>
      <c r="K165" s="109"/>
    </row>
    <row r="166" spans="1:11" s="19" customFormat="1" ht="11.25">
      <c r="A166" s="109"/>
      <c r="B166" s="109"/>
      <c r="C166" s="109"/>
      <c r="D166" s="109"/>
      <c r="E166" s="109"/>
      <c r="F166" s="109"/>
      <c r="G166" s="109"/>
      <c r="H166" s="109"/>
      <c r="I166" s="109"/>
      <c r="J166" s="109"/>
      <c r="K166" s="109"/>
    </row>
    <row r="167" spans="1:11" s="19" customFormat="1" ht="11.25">
      <c r="A167" s="109"/>
      <c r="B167" s="109"/>
      <c r="C167" s="109"/>
      <c r="D167" s="109"/>
      <c r="E167" s="109"/>
      <c r="F167" s="109"/>
      <c r="G167" s="109"/>
      <c r="H167" s="109"/>
      <c r="I167" s="109"/>
      <c r="J167" s="109"/>
      <c r="K167" s="109"/>
    </row>
    <row r="168" spans="1:11" s="19" customFormat="1" ht="11.25">
      <c r="A168" s="109"/>
      <c r="B168" s="109"/>
      <c r="C168" s="109"/>
      <c r="D168" s="109"/>
      <c r="E168" s="109"/>
      <c r="F168" s="109"/>
      <c r="G168" s="109"/>
      <c r="H168" s="109"/>
      <c r="I168" s="109"/>
      <c r="J168" s="109"/>
      <c r="K168" s="109"/>
    </row>
    <row r="169" spans="1:11" s="19" customFormat="1" ht="11.25">
      <c r="A169" s="109"/>
      <c r="B169" s="109"/>
      <c r="C169" s="109"/>
      <c r="D169" s="109"/>
      <c r="E169" s="109"/>
      <c r="F169" s="109"/>
      <c r="G169" s="109"/>
      <c r="H169" s="109"/>
      <c r="I169" s="109"/>
      <c r="J169" s="109"/>
      <c r="K169" s="109"/>
    </row>
    <row r="170" spans="1:11" s="19" customFormat="1" ht="11.25">
      <c r="A170" s="109"/>
      <c r="B170" s="109"/>
      <c r="C170" s="109"/>
      <c r="D170" s="109"/>
      <c r="E170" s="109"/>
      <c r="F170" s="109"/>
      <c r="G170" s="109"/>
      <c r="H170" s="109"/>
      <c r="I170" s="109"/>
      <c r="J170" s="109"/>
      <c r="K170" s="109"/>
    </row>
    <row r="171" spans="1:11" s="19" customFormat="1" ht="11.25">
      <c r="A171" s="109"/>
      <c r="B171" s="109"/>
      <c r="C171" s="109"/>
      <c r="D171" s="109"/>
      <c r="E171" s="109"/>
      <c r="F171" s="109"/>
      <c r="G171" s="109"/>
      <c r="H171" s="109"/>
      <c r="I171" s="109"/>
      <c r="J171" s="109"/>
      <c r="K171" s="109"/>
    </row>
    <row r="172" spans="1:11" s="19" customFormat="1" ht="11.25">
      <c r="A172" s="109"/>
      <c r="B172" s="109"/>
      <c r="C172" s="109"/>
      <c r="D172" s="109"/>
      <c r="E172" s="109"/>
      <c r="F172" s="109"/>
      <c r="G172" s="109"/>
      <c r="H172" s="109"/>
      <c r="I172" s="109"/>
      <c r="J172" s="109"/>
      <c r="K172" s="109"/>
    </row>
    <row r="173" spans="1:11" s="19" customFormat="1" ht="11.25">
      <c r="A173" s="109"/>
      <c r="B173" s="109"/>
      <c r="C173" s="109"/>
      <c r="D173" s="109"/>
      <c r="E173" s="109"/>
      <c r="F173" s="109"/>
      <c r="G173" s="109"/>
      <c r="H173" s="109"/>
      <c r="I173" s="109"/>
      <c r="J173" s="109"/>
      <c r="K173" s="109"/>
    </row>
    <row r="174" spans="1:11" s="19" customFormat="1" ht="11.25">
      <c r="A174" s="109"/>
      <c r="B174" s="109"/>
      <c r="C174" s="109"/>
      <c r="D174" s="109"/>
      <c r="E174" s="109"/>
      <c r="F174" s="109"/>
      <c r="G174" s="109"/>
      <c r="H174" s="109"/>
      <c r="I174" s="109"/>
      <c r="J174" s="109"/>
      <c r="K174" s="109"/>
    </row>
    <row r="175" spans="1:11" s="19" customFormat="1" ht="11.25">
      <c r="A175" s="109"/>
      <c r="B175" s="109"/>
      <c r="C175" s="109"/>
      <c r="D175" s="109"/>
      <c r="E175" s="109"/>
      <c r="F175" s="109"/>
      <c r="G175" s="109"/>
      <c r="H175" s="109"/>
      <c r="I175" s="109"/>
      <c r="J175" s="109"/>
      <c r="K175" s="109"/>
    </row>
    <row r="176" spans="1:11" s="19" customFormat="1" ht="11.25">
      <c r="A176" s="109"/>
      <c r="B176" s="109"/>
      <c r="C176" s="109"/>
      <c r="D176" s="109"/>
      <c r="E176" s="109"/>
      <c r="F176" s="109"/>
      <c r="G176" s="109"/>
      <c r="H176" s="109"/>
      <c r="I176" s="109"/>
      <c r="J176" s="109"/>
      <c r="K176" s="109"/>
    </row>
    <row r="177" spans="1:11" s="19" customFormat="1" ht="11.25">
      <c r="A177" s="109"/>
      <c r="B177" s="109"/>
      <c r="C177" s="109"/>
      <c r="D177" s="109"/>
      <c r="E177" s="109"/>
      <c r="F177" s="109"/>
      <c r="G177" s="109"/>
      <c r="H177" s="109"/>
      <c r="I177" s="109"/>
      <c r="J177" s="109"/>
      <c r="K177" s="109"/>
    </row>
    <row r="178" spans="1:11" s="19" customFormat="1" ht="11.25">
      <c r="A178" s="109"/>
      <c r="B178" s="109"/>
      <c r="C178" s="109"/>
      <c r="D178" s="109"/>
      <c r="E178" s="109"/>
      <c r="F178" s="109"/>
      <c r="G178" s="109"/>
      <c r="H178" s="109"/>
      <c r="I178" s="109"/>
      <c r="J178" s="109"/>
      <c r="K178" s="109"/>
    </row>
    <row r="179" spans="1:11" s="19" customFormat="1" ht="11.25">
      <c r="A179" s="109"/>
      <c r="B179" s="109"/>
      <c r="C179" s="109"/>
      <c r="D179" s="109"/>
      <c r="E179" s="109"/>
      <c r="F179" s="109"/>
      <c r="G179" s="109"/>
      <c r="H179" s="109"/>
      <c r="I179" s="109"/>
      <c r="J179" s="109"/>
      <c r="K179" s="109"/>
    </row>
    <row r="180" spans="1:11" s="19" customFormat="1" ht="11.25">
      <c r="A180" s="109"/>
      <c r="B180" s="109"/>
      <c r="C180" s="109"/>
      <c r="D180" s="109"/>
      <c r="E180" s="109"/>
      <c r="F180" s="109"/>
      <c r="G180" s="109"/>
      <c r="H180" s="109"/>
      <c r="I180" s="109"/>
      <c r="J180" s="109"/>
      <c r="K180" s="109"/>
    </row>
    <row r="181" spans="1:11" s="19" customFormat="1" ht="11.25">
      <c r="A181" s="109"/>
      <c r="B181" s="109"/>
      <c r="C181" s="109"/>
      <c r="D181" s="109"/>
      <c r="E181" s="109"/>
      <c r="F181" s="109"/>
      <c r="G181" s="109"/>
      <c r="H181" s="109"/>
      <c r="I181" s="109"/>
      <c r="J181" s="109"/>
      <c r="K181" s="109"/>
    </row>
    <row r="182" spans="1:11" s="19" customFormat="1" ht="11.25">
      <c r="A182" s="109"/>
      <c r="B182" s="109"/>
      <c r="C182" s="109"/>
      <c r="D182" s="109"/>
      <c r="E182" s="109"/>
      <c r="F182" s="109"/>
      <c r="G182" s="109"/>
      <c r="H182" s="109"/>
      <c r="I182" s="109"/>
      <c r="J182" s="109"/>
      <c r="K182" s="109"/>
    </row>
    <row r="183" spans="1:11" s="19" customFormat="1" ht="11.25">
      <c r="A183" s="109"/>
      <c r="B183" s="109"/>
      <c r="C183" s="109"/>
      <c r="D183" s="109"/>
      <c r="E183" s="109"/>
      <c r="F183" s="109"/>
      <c r="G183" s="109"/>
      <c r="H183" s="109"/>
      <c r="I183" s="109"/>
      <c r="J183" s="109"/>
      <c r="K183" s="109"/>
    </row>
    <row r="184" spans="1:11" s="19" customFormat="1" ht="11.25">
      <c r="A184" s="109"/>
      <c r="B184" s="109"/>
      <c r="C184" s="109"/>
      <c r="D184" s="109"/>
      <c r="E184" s="109"/>
      <c r="F184" s="109"/>
      <c r="G184" s="109"/>
      <c r="H184" s="109"/>
      <c r="I184" s="109"/>
      <c r="J184" s="109"/>
      <c r="K184" s="109"/>
    </row>
    <row r="185" spans="1:11" s="19" customFormat="1" ht="11.25">
      <c r="A185" s="109"/>
      <c r="B185" s="109"/>
      <c r="C185" s="109"/>
      <c r="D185" s="109"/>
      <c r="E185" s="109"/>
      <c r="F185" s="109"/>
      <c r="G185" s="109"/>
      <c r="H185" s="109"/>
      <c r="I185" s="109"/>
      <c r="J185" s="109"/>
      <c r="K185" s="109"/>
    </row>
    <row r="186" spans="1:11" s="19" customFormat="1" ht="11.25">
      <c r="A186" s="109"/>
      <c r="B186" s="109"/>
      <c r="C186" s="109"/>
      <c r="D186" s="109"/>
      <c r="E186" s="109"/>
      <c r="F186" s="109"/>
      <c r="G186" s="109"/>
      <c r="H186" s="109"/>
      <c r="I186" s="109"/>
      <c r="J186" s="109"/>
      <c r="K186" s="109"/>
    </row>
    <row r="187" spans="1:11" s="19" customFormat="1" ht="11.25">
      <c r="A187" s="109"/>
      <c r="B187" s="109"/>
      <c r="C187" s="109"/>
      <c r="D187" s="109"/>
      <c r="E187" s="109"/>
      <c r="F187" s="109"/>
      <c r="G187" s="109"/>
      <c r="H187" s="109"/>
      <c r="I187" s="109"/>
      <c r="J187" s="109"/>
      <c r="K187" s="109"/>
    </row>
    <row r="188" spans="1:11" s="19" customFormat="1" ht="11.25">
      <c r="A188" s="109"/>
      <c r="B188" s="109"/>
      <c r="C188" s="109"/>
      <c r="D188" s="109"/>
      <c r="E188" s="109"/>
      <c r="F188" s="109"/>
      <c r="G188" s="109"/>
      <c r="H188" s="109"/>
      <c r="I188" s="109"/>
      <c r="J188" s="109"/>
      <c r="K188" s="109"/>
    </row>
    <row r="189" spans="1:11" s="19" customFormat="1" ht="11.25">
      <c r="A189" s="109"/>
      <c r="B189" s="109"/>
      <c r="C189" s="109"/>
      <c r="D189" s="109"/>
      <c r="E189" s="109"/>
      <c r="F189" s="109"/>
      <c r="G189" s="109"/>
      <c r="H189" s="109"/>
      <c r="I189" s="109"/>
      <c r="J189" s="109"/>
      <c r="K189" s="109"/>
    </row>
    <row r="190" spans="1:11" s="19" customFormat="1" ht="11.25">
      <c r="A190" s="109"/>
      <c r="B190" s="109"/>
      <c r="C190" s="109"/>
      <c r="D190" s="109"/>
      <c r="E190" s="109"/>
      <c r="F190" s="109"/>
      <c r="G190" s="109"/>
      <c r="H190" s="109"/>
      <c r="I190" s="109"/>
      <c r="J190" s="109"/>
      <c r="K190" s="109"/>
    </row>
    <row r="191" spans="1:11" s="19" customFormat="1" ht="11.25">
      <c r="A191" s="109"/>
      <c r="B191" s="109"/>
      <c r="C191" s="109"/>
      <c r="D191" s="109"/>
      <c r="E191" s="109"/>
      <c r="F191" s="109"/>
      <c r="G191" s="109"/>
      <c r="H191" s="109"/>
      <c r="I191" s="109"/>
      <c r="J191" s="109"/>
      <c r="K191" s="109"/>
    </row>
    <row r="192" spans="1:11" s="19" customFormat="1" ht="11.25">
      <c r="A192" s="109"/>
      <c r="B192" s="109"/>
      <c r="C192" s="109"/>
      <c r="D192" s="109"/>
      <c r="E192" s="109"/>
      <c r="F192" s="109"/>
      <c r="G192" s="109"/>
      <c r="H192" s="109"/>
      <c r="I192" s="109"/>
      <c r="J192" s="109"/>
      <c r="K192" s="109"/>
    </row>
    <row r="193" spans="1:11" s="19" customFormat="1" ht="11.25">
      <c r="A193" s="109"/>
      <c r="B193" s="109"/>
      <c r="C193" s="109"/>
      <c r="D193" s="109"/>
      <c r="E193" s="109"/>
      <c r="F193" s="109"/>
      <c r="G193" s="109"/>
      <c r="H193" s="109"/>
      <c r="I193" s="109"/>
      <c r="J193" s="109"/>
      <c r="K193" s="109"/>
    </row>
    <row r="194" spans="1:11" s="19" customFormat="1" ht="11.25">
      <c r="A194" s="109"/>
      <c r="B194" s="109"/>
      <c r="C194" s="109"/>
      <c r="D194" s="109"/>
      <c r="E194" s="109"/>
      <c r="F194" s="109"/>
      <c r="G194" s="109"/>
      <c r="H194" s="109"/>
      <c r="I194" s="109"/>
      <c r="J194" s="109"/>
      <c r="K194" s="109"/>
    </row>
    <row r="195" spans="1:11" s="19" customFormat="1" ht="11.25">
      <c r="A195" s="109"/>
      <c r="B195" s="109"/>
      <c r="C195" s="109"/>
      <c r="D195" s="109"/>
      <c r="E195" s="109"/>
      <c r="F195" s="109"/>
      <c r="G195" s="109"/>
      <c r="H195" s="109"/>
      <c r="I195" s="109"/>
      <c r="J195" s="109"/>
      <c r="K195" s="109"/>
    </row>
    <row r="196" spans="1:11" s="19" customFormat="1" ht="11.25">
      <c r="A196" s="109"/>
      <c r="B196" s="109"/>
      <c r="C196" s="109"/>
      <c r="D196" s="109"/>
      <c r="E196" s="109"/>
      <c r="F196" s="109"/>
      <c r="G196" s="109"/>
      <c r="H196" s="109"/>
      <c r="I196" s="109"/>
      <c r="J196" s="109"/>
      <c r="K196" s="109"/>
    </row>
    <row r="197" spans="1:11" s="19" customFormat="1" ht="11.25">
      <c r="A197" s="109"/>
      <c r="B197" s="109"/>
      <c r="C197" s="109"/>
      <c r="D197" s="109"/>
      <c r="E197" s="109"/>
      <c r="F197" s="109"/>
      <c r="G197" s="109"/>
      <c r="H197" s="109"/>
      <c r="I197" s="109"/>
      <c r="J197" s="109"/>
      <c r="K197" s="109"/>
    </row>
    <row r="198" spans="1:11" s="19" customFormat="1" ht="11.25">
      <c r="A198" s="109"/>
      <c r="B198" s="109"/>
      <c r="C198" s="109"/>
      <c r="D198" s="109"/>
      <c r="E198" s="109"/>
      <c r="F198" s="109"/>
      <c r="G198" s="109"/>
      <c r="H198" s="109"/>
      <c r="I198" s="109"/>
      <c r="J198" s="109"/>
      <c r="K198" s="109"/>
    </row>
    <row r="199" spans="1:11" s="19" customFormat="1" ht="11.25">
      <c r="A199" s="109"/>
      <c r="B199" s="109"/>
      <c r="C199" s="109"/>
      <c r="D199" s="109"/>
      <c r="E199" s="109"/>
      <c r="F199" s="109"/>
      <c r="G199" s="109"/>
      <c r="H199" s="109"/>
      <c r="I199" s="109"/>
      <c r="J199" s="109"/>
      <c r="K199" s="109"/>
    </row>
    <row r="200" spans="1:11" s="19" customFormat="1" ht="11.25">
      <c r="A200" s="109"/>
      <c r="B200" s="109"/>
      <c r="C200" s="109"/>
      <c r="D200" s="109"/>
      <c r="E200" s="109"/>
      <c r="F200" s="109"/>
      <c r="G200" s="109"/>
      <c r="H200" s="109"/>
      <c r="I200" s="109"/>
      <c r="J200" s="109"/>
      <c r="K200" s="109"/>
    </row>
    <row r="201" spans="1:11" s="19" customFormat="1" ht="11.25">
      <c r="A201" s="109"/>
      <c r="B201" s="109"/>
      <c r="C201" s="109"/>
      <c r="D201" s="109"/>
      <c r="E201" s="109"/>
      <c r="F201" s="109"/>
      <c r="G201" s="109"/>
      <c r="H201" s="109"/>
      <c r="I201" s="109"/>
      <c r="J201" s="109"/>
      <c r="K201" s="109"/>
    </row>
    <row r="202" spans="1:11" s="19" customFormat="1" ht="11.25">
      <c r="A202" s="109"/>
      <c r="B202" s="109"/>
      <c r="C202" s="109"/>
      <c r="D202" s="109"/>
      <c r="E202" s="109"/>
      <c r="F202" s="109"/>
      <c r="G202" s="109"/>
      <c r="H202" s="109"/>
      <c r="I202" s="109"/>
      <c r="J202" s="109"/>
      <c r="K202" s="109"/>
    </row>
    <row r="203" spans="1:11" s="19" customFormat="1" ht="11.25">
      <c r="A203" s="109"/>
      <c r="B203" s="109"/>
      <c r="C203" s="109"/>
      <c r="D203" s="109"/>
      <c r="E203" s="109"/>
      <c r="F203" s="109"/>
      <c r="G203" s="109"/>
      <c r="H203" s="109"/>
      <c r="I203" s="109"/>
      <c r="J203" s="109"/>
      <c r="K203" s="109"/>
    </row>
    <row r="204" spans="1:11" s="19" customFormat="1" ht="11.25">
      <c r="A204" s="109"/>
      <c r="B204" s="109"/>
      <c r="C204" s="109"/>
      <c r="D204" s="109"/>
      <c r="E204" s="109"/>
      <c r="F204" s="109"/>
      <c r="G204" s="109"/>
      <c r="H204" s="109"/>
      <c r="I204" s="109"/>
      <c r="J204" s="109"/>
      <c r="K204" s="109"/>
    </row>
    <row r="205" spans="1:11" s="19" customFormat="1" ht="11.25">
      <c r="A205" s="109"/>
      <c r="B205" s="109"/>
      <c r="C205" s="109"/>
      <c r="D205" s="109"/>
      <c r="E205" s="109"/>
      <c r="F205" s="109"/>
      <c r="G205" s="109"/>
      <c r="H205" s="109"/>
      <c r="I205" s="109"/>
      <c r="J205" s="109"/>
      <c r="K205" s="109"/>
    </row>
    <row r="206" spans="1:11" s="19" customFormat="1" ht="11.25">
      <c r="A206" s="109"/>
      <c r="B206" s="109"/>
      <c r="C206" s="109"/>
      <c r="D206" s="109"/>
      <c r="E206" s="109"/>
      <c r="F206" s="109"/>
      <c r="G206" s="109"/>
      <c r="H206" s="109"/>
      <c r="I206" s="109"/>
      <c r="J206" s="109"/>
      <c r="K206" s="109"/>
    </row>
    <row r="207" spans="1:11" s="19" customFormat="1" ht="11.25">
      <c r="A207" s="109"/>
      <c r="B207" s="109"/>
      <c r="C207" s="109"/>
      <c r="D207" s="109"/>
      <c r="E207" s="109"/>
      <c r="F207" s="109"/>
      <c r="G207" s="109"/>
      <c r="H207" s="109"/>
      <c r="I207" s="109"/>
      <c r="J207" s="109"/>
      <c r="K207" s="109"/>
    </row>
    <row r="208" spans="1:11" s="19" customFormat="1" ht="11.25">
      <c r="A208" s="109"/>
      <c r="B208" s="109"/>
      <c r="C208" s="109"/>
      <c r="D208" s="109"/>
      <c r="E208" s="109"/>
      <c r="F208" s="109"/>
      <c r="G208" s="109"/>
      <c r="H208" s="109"/>
      <c r="I208" s="109"/>
      <c r="J208" s="109"/>
      <c r="K208" s="109"/>
    </row>
    <row r="209" spans="1:11" s="19" customFormat="1" ht="11.25">
      <c r="A209" s="109"/>
      <c r="B209" s="109"/>
      <c r="C209" s="109"/>
      <c r="D209" s="109"/>
      <c r="E209" s="109"/>
      <c r="F209" s="109"/>
      <c r="G209" s="109"/>
      <c r="H209" s="109"/>
      <c r="I209" s="109"/>
      <c r="J209" s="109"/>
      <c r="K209" s="109"/>
    </row>
    <row r="210" spans="1:11" s="19" customFormat="1" ht="11.25">
      <c r="A210" s="109"/>
      <c r="B210" s="109"/>
      <c r="C210" s="109"/>
      <c r="D210" s="109"/>
      <c r="E210" s="109"/>
      <c r="F210" s="109"/>
      <c r="G210" s="109"/>
      <c r="H210" s="109"/>
      <c r="I210" s="109"/>
      <c r="J210" s="109"/>
      <c r="K210" s="109"/>
    </row>
    <row r="211" spans="1:11" s="19" customFormat="1" ht="11.25">
      <c r="A211" s="109"/>
      <c r="B211" s="109"/>
      <c r="C211" s="109"/>
      <c r="D211" s="109"/>
      <c r="E211" s="109"/>
      <c r="F211" s="109"/>
      <c r="G211" s="109"/>
      <c r="H211" s="109"/>
      <c r="I211" s="109"/>
      <c r="J211" s="109"/>
      <c r="K211" s="109"/>
    </row>
    <row r="212" spans="1:11" s="19" customFormat="1" ht="11.25">
      <c r="A212" s="109"/>
      <c r="B212" s="109"/>
      <c r="C212" s="109"/>
      <c r="D212" s="109"/>
      <c r="E212" s="109"/>
      <c r="F212" s="109"/>
      <c r="G212" s="109"/>
      <c r="H212" s="109"/>
      <c r="I212" s="109"/>
      <c r="J212" s="109"/>
      <c r="K212" s="109"/>
    </row>
    <row r="213" spans="1:11" s="19" customFormat="1" ht="11.25">
      <c r="A213" s="109"/>
      <c r="B213" s="109"/>
      <c r="C213" s="109"/>
      <c r="D213" s="109"/>
      <c r="E213" s="109"/>
      <c r="F213" s="109"/>
      <c r="G213" s="109"/>
      <c r="H213" s="109"/>
      <c r="I213" s="109"/>
      <c r="J213" s="109"/>
      <c r="K213" s="109"/>
    </row>
    <row r="214" spans="1:11" s="19" customFormat="1" ht="11.25">
      <c r="A214" s="109"/>
      <c r="B214" s="109"/>
      <c r="C214" s="109"/>
      <c r="D214" s="109"/>
      <c r="E214" s="109"/>
      <c r="F214" s="109"/>
      <c r="G214" s="109"/>
      <c r="H214" s="109"/>
      <c r="I214" s="109"/>
      <c r="J214" s="109"/>
      <c r="K214" s="109"/>
    </row>
    <row r="215" spans="1:11" s="19" customFormat="1" ht="11.25">
      <c r="A215" s="109"/>
      <c r="B215" s="109"/>
      <c r="C215" s="109"/>
      <c r="D215" s="109"/>
      <c r="E215" s="109"/>
      <c r="F215" s="109"/>
      <c r="G215" s="109"/>
      <c r="H215" s="109"/>
      <c r="I215" s="109"/>
      <c r="J215" s="109"/>
      <c r="K215" s="109"/>
    </row>
    <row r="216" spans="1:11" s="19" customFormat="1" ht="11.25">
      <c r="A216" s="109"/>
      <c r="B216" s="109"/>
      <c r="C216" s="109"/>
      <c r="D216" s="109"/>
      <c r="E216" s="109"/>
      <c r="F216" s="109"/>
      <c r="G216" s="109"/>
      <c r="H216" s="109"/>
      <c r="I216" s="109"/>
      <c r="J216" s="109"/>
      <c r="K216" s="109"/>
    </row>
    <row r="217" spans="1:11" s="19" customFormat="1" ht="11.25">
      <c r="A217" s="109"/>
      <c r="B217" s="109"/>
      <c r="C217" s="109"/>
      <c r="D217" s="109"/>
      <c r="E217" s="109"/>
      <c r="F217" s="109"/>
      <c r="G217" s="109"/>
      <c r="H217" s="109"/>
      <c r="I217" s="109"/>
      <c r="J217" s="109"/>
      <c r="K217" s="109"/>
    </row>
    <row r="218" spans="1:11" s="19" customFormat="1" ht="11.25">
      <c r="A218" s="109"/>
      <c r="B218" s="109"/>
      <c r="C218" s="109"/>
      <c r="D218" s="109"/>
      <c r="E218" s="109"/>
      <c r="F218" s="109"/>
      <c r="G218" s="109"/>
      <c r="H218" s="109"/>
      <c r="I218" s="109"/>
      <c r="J218" s="109"/>
      <c r="K218" s="109"/>
    </row>
    <row r="219" spans="1:11" s="19" customFormat="1" ht="11.25">
      <c r="A219" s="109"/>
      <c r="B219" s="109"/>
      <c r="C219" s="109"/>
      <c r="D219" s="109"/>
      <c r="E219" s="109"/>
      <c r="F219" s="109"/>
      <c r="G219" s="109"/>
      <c r="H219" s="109"/>
      <c r="I219" s="109"/>
      <c r="J219" s="109"/>
      <c r="K219" s="109"/>
    </row>
    <row r="220" spans="1:11" s="19" customFormat="1" ht="11.25">
      <c r="A220" s="109"/>
      <c r="B220" s="109"/>
      <c r="C220" s="109"/>
      <c r="D220" s="109"/>
      <c r="E220" s="109"/>
      <c r="F220" s="109"/>
      <c r="G220" s="109"/>
      <c r="H220" s="109"/>
      <c r="I220" s="109"/>
      <c r="J220" s="109"/>
      <c r="K220" s="109"/>
    </row>
    <row r="221" spans="1:11" s="19" customFormat="1" ht="11.25">
      <c r="A221" s="109"/>
      <c r="B221" s="109"/>
      <c r="C221" s="109"/>
      <c r="D221" s="109"/>
      <c r="E221" s="109"/>
      <c r="F221" s="109"/>
      <c r="G221" s="109"/>
      <c r="H221" s="109"/>
      <c r="I221" s="109"/>
      <c r="J221" s="109"/>
      <c r="K221" s="109"/>
    </row>
    <row r="222" spans="1:11" s="19" customFormat="1" ht="11.25">
      <c r="A222" s="109"/>
      <c r="B222" s="109"/>
      <c r="C222" s="109"/>
      <c r="D222" s="109"/>
      <c r="E222" s="109"/>
      <c r="F222" s="109"/>
      <c r="G222" s="109"/>
      <c r="H222" s="109"/>
      <c r="I222" s="109"/>
      <c r="J222" s="109"/>
      <c r="K222" s="109"/>
    </row>
    <row r="223" spans="1:11" s="19" customFormat="1" ht="11.25">
      <c r="A223" s="109"/>
      <c r="B223" s="109"/>
      <c r="C223" s="109"/>
      <c r="D223" s="109"/>
      <c r="E223" s="109"/>
      <c r="F223" s="109"/>
      <c r="G223" s="109"/>
      <c r="H223" s="109"/>
      <c r="I223" s="109"/>
      <c r="J223" s="109"/>
      <c r="K223" s="109"/>
    </row>
    <row r="224" spans="1:11" s="19" customFormat="1" ht="11.25">
      <c r="A224" s="109"/>
      <c r="B224" s="109"/>
      <c r="C224" s="109"/>
      <c r="D224" s="109"/>
      <c r="E224" s="109"/>
      <c r="F224" s="109"/>
      <c r="G224" s="109"/>
      <c r="H224" s="109"/>
      <c r="I224" s="109"/>
      <c r="J224" s="109"/>
      <c r="K224" s="109"/>
    </row>
    <row r="225" spans="1:11" s="19" customFormat="1" ht="11.25">
      <c r="A225" s="109"/>
      <c r="B225" s="109"/>
      <c r="C225" s="109"/>
      <c r="D225" s="109"/>
      <c r="E225" s="109"/>
      <c r="F225" s="109"/>
      <c r="G225" s="109"/>
      <c r="H225" s="109"/>
      <c r="I225" s="109"/>
      <c r="J225" s="109"/>
      <c r="K225" s="109"/>
    </row>
    <row r="226" spans="1:11" s="19" customFormat="1" ht="11.25">
      <c r="A226" s="109"/>
      <c r="B226" s="109"/>
      <c r="C226" s="109"/>
      <c r="D226" s="109"/>
      <c r="E226" s="109"/>
      <c r="F226" s="109"/>
      <c r="G226" s="109"/>
      <c r="H226" s="109"/>
      <c r="I226" s="109"/>
      <c r="J226" s="109"/>
      <c r="K226" s="109"/>
    </row>
    <row r="227" spans="1:11" s="19" customFormat="1" ht="11.25">
      <c r="A227" s="109"/>
      <c r="B227" s="109"/>
      <c r="C227" s="109"/>
      <c r="D227" s="109"/>
      <c r="E227" s="109"/>
      <c r="F227" s="109"/>
      <c r="G227" s="109"/>
      <c r="H227" s="109"/>
      <c r="I227" s="109"/>
      <c r="J227" s="109"/>
      <c r="K227" s="109"/>
    </row>
    <row r="228" spans="1:11" s="19" customFormat="1" ht="11.25">
      <c r="A228" s="109"/>
      <c r="B228" s="109"/>
      <c r="C228" s="109"/>
      <c r="D228" s="109"/>
      <c r="E228" s="109"/>
      <c r="F228" s="109"/>
      <c r="G228" s="109"/>
      <c r="H228" s="109"/>
      <c r="I228" s="109"/>
      <c r="J228" s="109"/>
      <c r="K228" s="109"/>
    </row>
    <row r="229" spans="1:11" s="19" customFormat="1" ht="11.25">
      <c r="A229" s="109"/>
      <c r="B229" s="109"/>
      <c r="C229" s="109"/>
      <c r="D229" s="109"/>
      <c r="E229" s="109"/>
      <c r="F229" s="109"/>
      <c r="G229" s="109"/>
      <c r="H229" s="109"/>
      <c r="I229" s="109"/>
      <c r="J229" s="109"/>
      <c r="K229" s="109"/>
    </row>
    <row r="230" spans="1:11" s="19" customFormat="1" ht="11.25">
      <c r="A230" s="109"/>
      <c r="B230" s="109"/>
      <c r="C230" s="109"/>
      <c r="D230" s="109"/>
      <c r="E230" s="109"/>
      <c r="F230" s="109"/>
      <c r="G230" s="109"/>
      <c r="H230" s="109"/>
      <c r="I230" s="109"/>
      <c r="J230" s="109"/>
      <c r="K230" s="109"/>
    </row>
    <row r="231" spans="1:11" s="19" customFormat="1" ht="11.25">
      <c r="A231" s="109"/>
      <c r="B231" s="109"/>
      <c r="C231" s="109"/>
      <c r="D231" s="109"/>
      <c r="E231" s="109"/>
      <c r="F231" s="109"/>
      <c r="G231" s="109"/>
      <c r="H231" s="109"/>
      <c r="I231" s="109"/>
      <c r="J231" s="109"/>
      <c r="K231" s="109"/>
    </row>
    <row r="232" spans="1:11" s="19" customFormat="1" ht="11.25">
      <c r="A232" s="109"/>
      <c r="B232" s="109"/>
      <c r="C232" s="109"/>
      <c r="D232" s="109"/>
      <c r="E232" s="109"/>
      <c r="F232" s="109"/>
      <c r="G232" s="109"/>
      <c r="H232" s="109"/>
      <c r="I232" s="109"/>
      <c r="J232" s="109"/>
      <c r="K232" s="109"/>
    </row>
    <row r="233" spans="1:11" s="19" customFormat="1" ht="11.25">
      <c r="A233" s="109"/>
      <c r="B233" s="109"/>
      <c r="C233" s="109"/>
      <c r="D233" s="109"/>
      <c r="E233" s="109"/>
      <c r="F233" s="109"/>
      <c r="G233" s="109"/>
      <c r="H233" s="109"/>
      <c r="I233" s="109"/>
      <c r="J233" s="109"/>
      <c r="K233" s="109"/>
    </row>
    <row r="234" spans="1:11" s="19" customFormat="1" ht="11.25">
      <c r="A234" s="109"/>
      <c r="B234" s="109"/>
      <c r="C234" s="109"/>
      <c r="D234" s="109"/>
      <c r="E234" s="109"/>
      <c r="F234" s="109"/>
      <c r="G234" s="109"/>
      <c r="H234" s="109"/>
      <c r="I234" s="109"/>
      <c r="J234" s="109"/>
      <c r="K234" s="109"/>
    </row>
    <row r="235" spans="1:11" s="19" customFormat="1" ht="11.25">
      <c r="A235" s="109"/>
      <c r="B235" s="109"/>
      <c r="C235" s="109"/>
      <c r="D235" s="109"/>
      <c r="E235" s="109"/>
      <c r="F235" s="109"/>
      <c r="G235" s="109"/>
      <c r="H235" s="109"/>
      <c r="I235" s="109"/>
      <c r="J235" s="109"/>
      <c r="K235" s="109"/>
    </row>
    <row r="236" spans="1:11" s="19" customFormat="1" ht="11.25">
      <c r="A236" s="109"/>
      <c r="B236" s="109"/>
      <c r="C236" s="109"/>
      <c r="D236" s="109"/>
      <c r="E236" s="109"/>
      <c r="F236" s="109"/>
      <c r="G236" s="109"/>
      <c r="H236" s="109"/>
      <c r="I236" s="109"/>
      <c r="J236" s="109"/>
      <c r="K236" s="109"/>
    </row>
    <row r="237" spans="1:11" s="19" customFormat="1" ht="11.25">
      <c r="A237" s="109"/>
      <c r="B237" s="109"/>
      <c r="C237" s="109"/>
      <c r="D237" s="109"/>
      <c r="E237" s="109"/>
      <c r="F237" s="109"/>
      <c r="G237" s="109"/>
      <c r="H237" s="109"/>
      <c r="I237" s="109"/>
      <c r="J237" s="109"/>
      <c r="K237" s="109"/>
    </row>
    <row r="238" spans="1:11" s="19" customFormat="1" ht="11.25">
      <c r="A238" s="109"/>
      <c r="B238" s="109"/>
      <c r="C238" s="109"/>
      <c r="D238" s="109"/>
      <c r="E238" s="109"/>
      <c r="F238" s="109"/>
      <c r="G238" s="109"/>
      <c r="H238" s="109"/>
      <c r="I238" s="109"/>
      <c r="J238" s="109"/>
      <c r="K238" s="109"/>
    </row>
    <row r="239" spans="1:11" s="19" customFormat="1" ht="11.25">
      <c r="A239" s="109"/>
      <c r="B239" s="109"/>
      <c r="C239" s="109"/>
      <c r="D239" s="109"/>
      <c r="E239" s="109"/>
      <c r="F239" s="109"/>
      <c r="G239" s="109"/>
      <c r="H239" s="109"/>
      <c r="I239" s="109"/>
      <c r="J239" s="109"/>
      <c r="K239" s="109"/>
    </row>
    <row r="240" spans="1:11" s="19" customFormat="1" ht="11.25">
      <c r="A240" s="109"/>
      <c r="B240" s="109"/>
      <c r="C240" s="109"/>
      <c r="D240" s="109"/>
      <c r="E240" s="109"/>
      <c r="F240" s="109"/>
      <c r="G240" s="109"/>
      <c r="H240" s="109"/>
      <c r="I240" s="109"/>
      <c r="J240" s="109"/>
      <c r="K240" s="109"/>
    </row>
    <row r="241" spans="1:11" s="19" customFormat="1" ht="11.25">
      <c r="A241" s="109"/>
      <c r="B241" s="109"/>
      <c r="C241" s="109"/>
      <c r="D241" s="109"/>
      <c r="E241" s="109"/>
      <c r="F241" s="109"/>
      <c r="G241" s="109"/>
      <c r="H241" s="109"/>
      <c r="I241" s="109"/>
      <c r="J241" s="109"/>
      <c r="K241" s="109"/>
    </row>
    <row r="242" spans="1:11" s="19" customFormat="1" ht="11.25">
      <c r="A242" s="109"/>
      <c r="B242" s="109"/>
      <c r="C242" s="109"/>
      <c r="D242" s="109"/>
      <c r="E242" s="109"/>
      <c r="F242" s="109"/>
      <c r="G242" s="109"/>
      <c r="H242" s="109"/>
      <c r="I242" s="109"/>
      <c r="J242" s="109"/>
      <c r="K242" s="109"/>
    </row>
    <row r="243" spans="1:11" s="19" customFormat="1" ht="11.25">
      <c r="A243" s="109"/>
      <c r="B243" s="109"/>
      <c r="C243" s="109"/>
      <c r="D243" s="109"/>
      <c r="E243" s="109"/>
      <c r="F243" s="109"/>
      <c r="G243" s="109"/>
      <c r="H243" s="109"/>
      <c r="I243" s="109"/>
      <c r="J243" s="109"/>
      <c r="K243" s="109"/>
    </row>
    <row r="244" spans="1:11" s="19" customFormat="1" ht="11.25">
      <c r="A244" s="109"/>
      <c r="B244" s="109"/>
      <c r="C244" s="109"/>
      <c r="D244" s="109"/>
      <c r="E244" s="109"/>
      <c r="F244" s="109"/>
      <c r="G244" s="109"/>
      <c r="H244" s="109"/>
      <c r="I244" s="109"/>
      <c r="J244" s="109"/>
      <c r="K244" s="109"/>
    </row>
    <row r="245" spans="1:11" s="19" customFormat="1" ht="11.25">
      <c r="A245" s="109"/>
      <c r="B245" s="109"/>
      <c r="C245" s="109"/>
      <c r="D245" s="109"/>
      <c r="E245" s="109"/>
      <c r="F245" s="109"/>
      <c r="G245" s="109"/>
      <c r="H245" s="109"/>
      <c r="I245" s="109"/>
      <c r="J245" s="109"/>
      <c r="K245" s="109"/>
    </row>
    <row r="246" spans="1:11" s="19" customFormat="1" ht="11.25">
      <c r="A246" s="109"/>
      <c r="B246" s="109"/>
      <c r="C246" s="109"/>
      <c r="D246" s="109"/>
      <c r="E246" s="109"/>
      <c r="F246" s="109"/>
      <c r="G246" s="109"/>
      <c r="H246" s="109"/>
      <c r="I246" s="109"/>
      <c r="J246" s="109"/>
      <c r="K246" s="109"/>
    </row>
    <row r="247" spans="1:11" s="19" customFormat="1" ht="11.25">
      <c r="A247" s="109"/>
      <c r="B247" s="109"/>
      <c r="C247" s="109"/>
      <c r="D247" s="109"/>
      <c r="E247" s="109"/>
      <c r="F247" s="109"/>
      <c r="G247" s="109"/>
      <c r="H247" s="109"/>
      <c r="I247" s="109"/>
      <c r="J247" s="109"/>
      <c r="K247" s="109"/>
    </row>
    <row r="248" spans="1:11" s="19" customFormat="1" ht="11.25">
      <c r="A248" s="109"/>
      <c r="B248" s="109"/>
      <c r="C248" s="109"/>
      <c r="D248" s="109"/>
      <c r="E248" s="109"/>
      <c r="F248" s="109"/>
      <c r="G248" s="109"/>
      <c r="H248" s="109"/>
      <c r="I248" s="109"/>
      <c r="J248" s="109"/>
      <c r="K248" s="109"/>
    </row>
    <row r="249" spans="1:11" s="19" customFormat="1" ht="11.25">
      <c r="A249" s="109"/>
      <c r="B249" s="109"/>
      <c r="C249" s="109"/>
      <c r="D249" s="109"/>
      <c r="E249" s="109"/>
      <c r="F249" s="109"/>
      <c r="G249" s="109"/>
      <c r="H249" s="109"/>
      <c r="I249" s="109"/>
      <c r="J249" s="109"/>
      <c r="K249" s="109"/>
    </row>
    <row r="250" spans="1:11" s="19" customFormat="1" ht="11.25">
      <c r="A250" s="109"/>
      <c r="B250" s="109"/>
      <c r="C250" s="109"/>
      <c r="D250" s="109"/>
      <c r="E250" s="109"/>
      <c r="F250" s="109"/>
      <c r="G250" s="109"/>
      <c r="H250" s="109"/>
      <c r="I250" s="109"/>
      <c r="J250" s="109"/>
      <c r="K250" s="109"/>
    </row>
    <row r="251" spans="1:11" s="19" customFormat="1" ht="11.25">
      <c r="A251" s="109"/>
      <c r="B251" s="109"/>
      <c r="C251" s="109"/>
      <c r="D251" s="109"/>
      <c r="E251" s="109"/>
      <c r="F251" s="109"/>
      <c r="G251" s="109"/>
      <c r="H251" s="109"/>
      <c r="I251" s="109"/>
      <c r="J251" s="109"/>
      <c r="K251" s="109"/>
    </row>
    <row r="252" spans="1:11" s="19" customFormat="1" ht="11.25">
      <c r="A252" s="109"/>
      <c r="B252" s="109"/>
      <c r="C252" s="109"/>
      <c r="D252" s="109"/>
      <c r="E252" s="109"/>
      <c r="F252" s="109"/>
      <c r="G252" s="109"/>
      <c r="H252" s="109"/>
      <c r="I252" s="109"/>
      <c r="J252" s="109"/>
      <c r="K252" s="109"/>
    </row>
    <row r="253" spans="1:11" s="19" customFormat="1" ht="11.25">
      <c r="A253" s="109"/>
      <c r="B253" s="109"/>
      <c r="C253" s="109"/>
      <c r="D253" s="109"/>
      <c r="E253" s="109"/>
      <c r="F253" s="109"/>
      <c r="G253" s="109"/>
      <c r="H253" s="109"/>
      <c r="I253" s="109"/>
      <c r="J253" s="109"/>
      <c r="K253" s="109"/>
    </row>
    <row r="254" spans="1:11" s="19" customFormat="1" ht="11.25">
      <c r="A254" s="109"/>
      <c r="B254" s="109"/>
      <c r="C254" s="109"/>
      <c r="D254" s="109"/>
      <c r="E254" s="109"/>
      <c r="F254" s="109"/>
      <c r="G254" s="109"/>
      <c r="H254" s="109"/>
      <c r="I254" s="109"/>
      <c r="J254" s="109"/>
      <c r="K254" s="109"/>
    </row>
    <row r="255" spans="1:11" s="19" customFormat="1" ht="11.25">
      <c r="A255" s="109"/>
      <c r="B255" s="109"/>
      <c r="C255" s="109"/>
      <c r="D255" s="109"/>
      <c r="E255" s="109"/>
      <c r="F255" s="109"/>
      <c r="G255" s="109"/>
      <c r="H255" s="109"/>
      <c r="I255" s="109"/>
      <c r="J255" s="109"/>
      <c r="K255" s="109"/>
    </row>
    <row r="256" spans="1:11" s="19" customFormat="1" ht="11.25">
      <c r="A256" s="109"/>
      <c r="B256" s="109"/>
      <c r="C256" s="109"/>
      <c r="D256" s="109"/>
      <c r="E256" s="109"/>
      <c r="F256" s="109"/>
      <c r="G256" s="109"/>
      <c r="H256" s="109"/>
      <c r="I256" s="109"/>
      <c r="J256" s="109"/>
      <c r="K256" s="109"/>
    </row>
    <row r="257" spans="1:11" s="19" customFormat="1" ht="11.25">
      <c r="A257" s="109"/>
      <c r="B257" s="109"/>
      <c r="C257" s="109"/>
      <c r="D257" s="109"/>
      <c r="E257" s="109"/>
      <c r="F257" s="109"/>
      <c r="G257" s="109"/>
      <c r="H257" s="109"/>
      <c r="I257" s="109"/>
      <c r="J257" s="109"/>
      <c r="K257" s="109"/>
    </row>
    <row r="258" spans="1:11" s="19" customFormat="1" ht="11.25">
      <c r="A258" s="109"/>
      <c r="B258" s="109"/>
      <c r="C258" s="109"/>
      <c r="D258" s="109"/>
      <c r="E258" s="109"/>
      <c r="F258" s="109"/>
      <c r="G258" s="109"/>
      <c r="H258" s="109"/>
      <c r="I258" s="109"/>
      <c r="J258" s="109"/>
      <c r="K258" s="109"/>
    </row>
    <row r="259" spans="1:11" s="19" customFormat="1" ht="11.25">
      <c r="A259" s="109"/>
      <c r="B259" s="109"/>
      <c r="C259" s="109"/>
      <c r="D259" s="109"/>
      <c r="E259" s="109"/>
      <c r="F259" s="109"/>
      <c r="G259" s="109"/>
      <c r="H259" s="109"/>
      <c r="I259" s="109"/>
      <c r="J259" s="109"/>
      <c r="K259" s="109"/>
    </row>
    <row r="260" spans="1:11" s="19" customFormat="1" ht="11.25">
      <c r="A260" s="109"/>
      <c r="B260" s="109"/>
      <c r="C260" s="109"/>
      <c r="D260" s="109"/>
      <c r="E260" s="109"/>
      <c r="F260" s="109"/>
      <c r="G260" s="109"/>
      <c r="H260" s="109"/>
      <c r="I260" s="109"/>
      <c r="J260" s="109"/>
      <c r="K260" s="109"/>
    </row>
    <row r="261" spans="1:11" s="19" customFormat="1" ht="11.25">
      <c r="A261" s="109"/>
      <c r="B261" s="109"/>
      <c r="C261" s="109"/>
      <c r="D261" s="109"/>
      <c r="E261" s="109"/>
      <c r="F261" s="109"/>
      <c r="G261" s="109"/>
      <c r="H261" s="109"/>
      <c r="I261" s="109"/>
      <c r="J261" s="109"/>
      <c r="K261" s="109"/>
    </row>
    <row r="262" spans="1:11" s="19" customFormat="1" ht="11.25">
      <c r="A262" s="109"/>
      <c r="B262" s="109"/>
      <c r="C262" s="109"/>
      <c r="D262" s="109"/>
      <c r="E262" s="109"/>
      <c r="F262" s="109"/>
      <c r="G262" s="109"/>
      <c r="H262" s="109"/>
      <c r="I262" s="109"/>
      <c r="J262" s="109"/>
      <c r="K262" s="109"/>
    </row>
    <row r="263" spans="1:11" s="19" customFormat="1" ht="11.25">
      <c r="A263" s="109"/>
      <c r="B263" s="109"/>
      <c r="C263" s="109"/>
      <c r="D263" s="109"/>
      <c r="E263" s="109"/>
      <c r="F263" s="109"/>
      <c r="G263" s="109"/>
      <c r="H263" s="109"/>
      <c r="I263" s="109"/>
      <c r="J263" s="109"/>
      <c r="K263" s="109"/>
    </row>
    <row r="264" spans="1:11" s="19" customFormat="1" ht="11.25">
      <c r="A264" s="109"/>
      <c r="B264" s="109"/>
      <c r="C264" s="109"/>
      <c r="D264" s="109"/>
      <c r="E264" s="109"/>
      <c r="F264" s="109"/>
      <c r="G264" s="109"/>
      <c r="H264" s="109"/>
      <c r="I264" s="109"/>
      <c r="J264" s="109"/>
      <c r="K264" s="109"/>
    </row>
    <row r="265" spans="1:11" s="19" customFormat="1" ht="11.25">
      <c r="A265" s="109"/>
      <c r="B265" s="109"/>
      <c r="C265" s="109"/>
      <c r="D265" s="109"/>
      <c r="E265" s="109"/>
      <c r="F265" s="109"/>
      <c r="G265" s="109"/>
      <c r="H265" s="109"/>
      <c r="I265" s="109"/>
      <c r="J265" s="109"/>
      <c r="K265" s="109"/>
    </row>
    <row r="266" spans="1:11" s="19" customFormat="1" ht="11.25">
      <c r="A266" s="109"/>
      <c r="B266" s="109"/>
      <c r="C266" s="109"/>
      <c r="D266" s="109"/>
      <c r="E266" s="109"/>
      <c r="F266" s="109"/>
      <c r="G266" s="109"/>
      <c r="H266" s="109"/>
      <c r="I266" s="109"/>
      <c r="J266" s="109"/>
      <c r="K266" s="109"/>
    </row>
    <row r="267" spans="1:11" s="19" customFormat="1" ht="11.25">
      <c r="A267" s="109"/>
      <c r="B267" s="109"/>
      <c r="C267" s="109"/>
      <c r="D267" s="109"/>
      <c r="E267" s="109"/>
      <c r="F267" s="109"/>
      <c r="G267" s="109"/>
      <c r="H267" s="109"/>
      <c r="I267" s="109"/>
      <c r="J267" s="109"/>
      <c r="K267" s="109"/>
    </row>
    <row r="268" spans="1:11" s="19" customFormat="1" ht="11.25">
      <c r="A268" s="109"/>
      <c r="B268" s="109"/>
      <c r="C268" s="109"/>
      <c r="D268" s="109"/>
      <c r="E268" s="109"/>
      <c r="F268" s="109"/>
      <c r="G268" s="109"/>
      <c r="H268" s="109"/>
      <c r="I268" s="109"/>
      <c r="J268" s="109"/>
      <c r="K268" s="109"/>
    </row>
    <row r="269" spans="1:11" s="19" customFormat="1" ht="11.25">
      <c r="A269" s="109"/>
      <c r="B269" s="109"/>
      <c r="C269" s="109"/>
      <c r="D269" s="109"/>
      <c r="E269" s="109"/>
      <c r="F269" s="109"/>
      <c r="G269" s="109"/>
      <c r="H269" s="109"/>
      <c r="I269" s="109"/>
      <c r="J269" s="109"/>
      <c r="K269" s="109"/>
    </row>
    <row r="270" spans="1:11" s="19" customFormat="1" ht="11.25">
      <c r="A270" s="109"/>
      <c r="B270" s="109"/>
      <c r="C270" s="109"/>
      <c r="D270" s="109"/>
      <c r="E270" s="109"/>
      <c r="F270" s="109"/>
      <c r="G270" s="109"/>
      <c r="H270" s="109"/>
      <c r="I270" s="109"/>
      <c r="J270" s="109"/>
      <c r="K270" s="109"/>
    </row>
    <row r="271" spans="1:11" s="19" customFormat="1" ht="11.25">
      <c r="A271" s="109"/>
      <c r="B271" s="109"/>
      <c r="C271" s="109"/>
      <c r="D271" s="109"/>
      <c r="E271" s="109"/>
      <c r="F271" s="109"/>
      <c r="G271" s="109"/>
      <c r="H271" s="109"/>
      <c r="I271" s="109"/>
      <c r="J271" s="109"/>
      <c r="K271" s="109"/>
    </row>
    <row r="272" spans="1:11" s="19" customFormat="1" ht="11.25">
      <c r="A272" s="109"/>
      <c r="B272" s="109"/>
      <c r="C272" s="109"/>
      <c r="D272" s="109"/>
      <c r="E272" s="109"/>
      <c r="F272" s="109"/>
      <c r="G272" s="109"/>
      <c r="H272" s="109"/>
      <c r="I272" s="109"/>
      <c r="J272" s="109"/>
      <c r="K272" s="109"/>
    </row>
    <row r="273" spans="1:11" s="19" customFormat="1" ht="11.25">
      <c r="A273" s="109"/>
      <c r="B273" s="109"/>
      <c r="C273" s="109"/>
      <c r="D273" s="109"/>
      <c r="E273" s="109"/>
      <c r="F273" s="109"/>
      <c r="G273" s="109"/>
      <c r="H273" s="109"/>
      <c r="I273" s="109"/>
      <c r="J273" s="109"/>
      <c r="K273" s="109"/>
    </row>
    <row r="274" spans="1:11" s="19" customFormat="1" ht="11.25">
      <c r="A274" s="109"/>
      <c r="B274" s="109"/>
      <c r="C274" s="109"/>
      <c r="D274" s="109"/>
      <c r="E274" s="109"/>
      <c r="F274" s="109"/>
      <c r="G274" s="109"/>
      <c r="H274" s="109"/>
      <c r="I274" s="109"/>
      <c r="J274" s="109"/>
      <c r="K274" s="109"/>
    </row>
    <row r="275" spans="1:11" s="19" customFormat="1" ht="11.25">
      <c r="A275" s="109"/>
      <c r="B275" s="109"/>
      <c r="C275" s="109"/>
      <c r="D275" s="109"/>
      <c r="E275" s="109"/>
      <c r="F275" s="109"/>
      <c r="G275" s="109"/>
      <c r="H275" s="109"/>
      <c r="I275" s="109"/>
      <c r="J275" s="109"/>
      <c r="K275" s="109"/>
    </row>
    <row r="276" spans="1:11" s="19" customFormat="1" ht="11.25">
      <c r="A276" s="109"/>
      <c r="B276" s="109"/>
      <c r="C276" s="109"/>
      <c r="D276" s="109"/>
      <c r="E276" s="109"/>
      <c r="F276" s="109"/>
      <c r="G276" s="109"/>
      <c r="H276" s="109"/>
      <c r="I276" s="109"/>
      <c r="J276" s="109"/>
      <c r="K276" s="109"/>
    </row>
    <row r="277" spans="1:11" s="19" customFormat="1" ht="11.25">
      <c r="A277" s="109"/>
      <c r="B277" s="109"/>
      <c r="C277" s="109"/>
      <c r="D277" s="109"/>
      <c r="E277" s="109"/>
      <c r="F277" s="109"/>
      <c r="G277" s="109"/>
      <c r="H277" s="109"/>
      <c r="I277" s="109"/>
      <c r="J277" s="109"/>
      <c r="K277" s="109"/>
    </row>
    <row r="278" spans="1:11" s="19" customFormat="1" ht="11.25">
      <c r="A278" s="109"/>
      <c r="B278" s="109"/>
      <c r="C278" s="109"/>
      <c r="D278" s="109"/>
      <c r="E278" s="109"/>
      <c r="F278" s="109"/>
      <c r="G278" s="109"/>
      <c r="H278" s="109"/>
      <c r="I278" s="109"/>
      <c r="J278" s="109"/>
      <c r="K278" s="109"/>
    </row>
    <row r="279" spans="1:11" s="19" customFormat="1" ht="11.25">
      <c r="A279" s="109"/>
      <c r="B279" s="109"/>
      <c r="C279" s="109"/>
      <c r="D279" s="109"/>
      <c r="E279" s="109"/>
      <c r="F279" s="109"/>
      <c r="G279" s="109"/>
      <c r="H279" s="109"/>
      <c r="I279" s="109"/>
      <c r="J279" s="109"/>
      <c r="K279" s="109"/>
    </row>
    <row r="280" spans="1:11" s="19" customFormat="1" ht="11.25">
      <c r="A280" s="109"/>
      <c r="B280" s="109"/>
      <c r="C280" s="109"/>
      <c r="D280" s="109"/>
      <c r="E280" s="109"/>
      <c r="F280" s="109"/>
      <c r="G280" s="109"/>
      <c r="H280" s="109"/>
      <c r="I280" s="109"/>
      <c r="J280" s="109"/>
      <c r="K280" s="109"/>
    </row>
    <row r="281" spans="1:11" s="19" customFormat="1" ht="11.25">
      <c r="A281" s="109"/>
      <c r="B281" s="109"/>
      <c r="C281" s="109"/>
      <c r="D281" s="109"/>
      <c r="E281" s="109"/>
      <c r="F281" s="109"/>
      <c r="G281" s="109"/>
      <c r="H281" s="109"/>
      <c r="I281" s="109"/>
      <c r="J281" s="109"/>
      <c r="K281" s="109"/>
    </row>
    <row r="282" spans="1:11" s="19" customFormat="1" ht="11.25">
      <c r="A282" s="109"/>
      <c r="B282" s="109"/>
      <c r="C282" s="109"/>
      <c r="D282" s="109"/>
      <c r="E282" s="109"/>
      <c r="F282" s="109"/>
      <c r="G282" s="109"/>
      <c r="H282" s="109"/>
      <c r="I282" s="109"/>
      <c r="J282" s="109"/>
      <c r="K282" s="109"/>
    </row>
    <row r="283" spans="1:11" s="19" customFormat="1" ht="11.25">
      <c r="A283" s="109"/>
      <c r="B283" s="109"/>
      <c r="C283" s="109"/>
      <c r="D283" s="109"/>
      <c r="E283" s="109"/>
      <c r="F283" s="109"/>
      <c r="G283" s="109"/>
      <c r="H283" s="109"/>
      <c r="I283" s="109"/>
      <c r="J283" s="109"/>
      <c r="K283" s="109"/>
    </row>
    <row r="284" spans="1:11" s="19" customFormat="1" ht="11.25">
      <c r="A284" s="109"/>
      <c r="B284" s="109"/>
      <c r="C284" s="109"/>
      <c r="D284" s="109"/>
      <c r="E284" s="109"/>
      <c r="F284" s="109"/>
      <c r="G284" s="109"/>
      <c r="H284" s="109"/>
      <c r="I284" s="109"/>
      <c r="J284" s="109"/>
      <c r="K284" s="109"/>
    </row>
    <row r="285" spans="1:11" s="19" customFormat="1" ht="11.25">
      <c r="A285" s="109"/>
      <c r="B285" s="109"/>
      <c r="C285" s="109"/>
      <c r="D285" s="109"/>
      <c r="E285" s="109"/>
      <c r="F285" s="109"/>
      <c r="G285" s="109"/>
      <c r="H285" s="109"/>
      <c r="I285" s="109"/>
      <c r="J285" s="109"/>
      <c r="K285" s="109"/>
    </row>
    <row r="286" spans="1:11" s="19" customFormat="1" ht="11.25">
      <c r="A286" s="109"/>
      <c r="B286" s="109"/>
      <c r="C286" s="109"/>
      <c r="D286" s="109"/>
      <c r="E286" s="109"/>
      <c r="F286" s="109"/>
      <c r="G286" s="109"/>
      <c r="H286" s="109"/>
      <c r="I286" s="109"/>
      <c r="J286" s="109"/>
      <c r="K286" s="109"/>
    </row>
    <row r="287" spans="1:11" s="19" customFormat="1" ht="11.25">
      <c r="A287" s="109"/>
      <c r="B287" s="109"/>
      <c r="C287" s="109"/>
      <c r="D287" s="109"/>
      <c r="E287" s="109"/>
      <c r="F287" s="109"/>
      <c r="G287" s="109"/>
      <c r="H287" s="109"/>
      <c r="I287" s="109"/>
      <c r="J287" s="109"/>
      <c r="K287" s="109"/>
    </row>
    <row r="288" spans="1:11" s="19" customFormat="1" ht="11.25">
      <c r="A288" s="109"/>
      <c r="B288" s="109"/>
      <c r="C288" s="109"/>
      <c r="D288" s="109"/>
      <c r="E288" s="109"/>
      <c r="F288" s="109"/>
      <c r="G288" s="109"/>
      <c r="H288" s="109"/>
      <c r="I288" s="109"/>
      <c r="J288" s="109"/>
      <c r="K288" s="109"/>
    </row>
    <row r="289" spans="1:11" s="19" customFormat="1" ht="11.25">
      <c r="A289" s="109"/>
      <c r="B289" s="109"/>
      <c r="C289" s="109"/>
      <c r="D289" s="109"/>
      <c r="E289" s="109"/>
      <c r="F289" s="109"/>
      <c r="G289" s="109"/>
      <c r="H289" s="109"/>
      <c r="I289" s="109"/>
      <c r="J289" s="109"/>
      <c r="K289" s="109"/>
    </row>
    <row r="290" spans="1:11" s="19" customFormat="1" ht="11.25">
      <c r="A290" s="109"/>
      <c r="B290" s="109"/>
      <c r="C290" s="109"/>
      <c r="D290" s="109"/>
      <c r="E290" s="109"/>
      <c r="F290" s="109"/>
      <c r="G290" s="109"/>
      <c r="H290" s="109"/>
      <c r="I290" s="109"/>
      <c r="J290" s="109"/>
      <c r="K290" s="109"/>
    </row>
    <row r="291" spans="1:11" s="19" customFormat="1" ht="11.25">
      <c r="A291" s="109"/>
      <c r="B291" s="109"/>
      <c r="C291" s="109"/>
      <c r="D291" s="109"/>
      <c r="E291" s="109"/>
      <c r="F291" s="109"/>
      <c r="G291" s="109"/>
      <c r="H291" s="109"/>
      <c r="I291" s="109"/>
      <c r="J291" s="109"/>
      <c r="K291" s="109"/>
    </row>
    <row r="292" spans="1:11" s="19" customFormat="1" ht="11.25">
      <c r="A292" s="109"/>
      <c r="B292" s="109"/>
      <c r="C292" s="109"/>
      <c r="D292" s="109"/>
      <c r="E292" s="109"/>
      <c r="F292" s="109"/>
      <c r="G292" s="109"/>
      <c r="H292" s="109"/>
      <c r="I292" s="109"/>
      <c r="J292" s="109"/>
      <c r="K292" s="109"/>
    </row>
    <row r="293" spans="1:11" s="19" customFormat="1" ht="11.25">
      <c r="A293" s="109"/>
      <c r="B293" s="109"/>
      <c r="C293" s="109"/>
      <c r="D293" s="109"/>
      <c r="E293" s="109"/>
      <c r="F293" s="109"/>
      <c r="G293" s="109"/>
      <c r="H293" s="109"/>
      <c r="I293" s="109"/>
      <c r="J293" s="109"/>
      <c r="K293" s="109"/>
    </row>
    <row r="294" spans="1:11" s="19" customFormat="1" ht="11.25">
      <c r="A294" s="109"/>
      <c r="B294" s="109"/>
      <c r="C294" s="109"/>
      <c r="D294" s="109"/>
      <c r="E294" s="109"/>
      <c r="F294" s="109"/>
      <c r="G294" s="109"/>
      <c r="H294" s="109"/>
      <c r="I294" s="109"/>
      <c r="J294" s="109"/>
      <c r="K294" s="109"/>
    </row>
    <row r="295" spans="1:11" s="19" customFormat="1" ht="11.25">
      <c r="A295" s="109"/>
      <c r="B295" s="109"/>
      <c r="C295" s="109"/>
      <c r="D295" s="109"/>
      <c r="E295" s="109"/>
      <c r="F295" s="109"/>
      <c r="G295" s="109"/>
      <c r="H295" s="109"/>
      <c r="I295" s="109"/>
      <c r="J295" s="109"/>
      <c r="K295" s="109"/>
    </row>
    <row r="296" spans="1:11" s="19" customFormat="1" ht="11.25">
      <c r="A296" s="109"/>
      <c r="B296" s="109"/>
      <c r="C296" s="109"/>
      <c r="D296" s="109"/>
      <c r="E296" s="109"/>
      <c r="F296" s="109"/>
      <c r="G296" s="109"/>
      <c r="H296" s="109"/>
      <c r="I296" s="109"/>
      <c r="J296" s="109"/>
      <c r="K296" s="109"/>
    </row>
    <row r="297" spans="1:11" s="19" customFormat="1" ht="11.25">
      <c r="A297" s="109"/>
      <c r="B297" s="109"/>
      <c r="C297" s="109"/>
      <c r="D297" s="109"/>
      <c r="E297" s="109"/>
      <c r="F297" s="109"/>
      <c r="G297" s="109"/>
      <c r="H297" s="109"/>
      <c r="I297" s="109"/>
      <c r="J297" s="109"/>
      <c r="K297" s="109"/>
    </row>
    <row r="298" spans="1:11" s="19" customFormat="1" ht="11.25">
      <c r="A298" s="109"/>
      <c r="B298" s="109"/>
      <c r="C298" s="109"/>
      <c r="D298" s="109"/>
      <c r="E298" s="109"/>
      <c r="F298" s="109"/>
      <c r="G298" s="109"/>
      <c r="H298" s="109"/>
      <c r="I298" s="109"/>
      <c r="J298" s="109"/>
      <c r="K298" s="109"/>
    </row>
    <row r="299" spans="1:11" s="19" customFormat="1" ht="11.25">
      <c r="A299" s="109"/>
      <c r="B299" s="109"/>
      <c r="C299" s="109"/>
      <c r="D299" s="109"/>
      <c r="E299" s="109"/>
      <c r="F299" s="109"/>
      <c r="G299" s="109"/>
      <c r="H299" s="109"/>
      <c r="I299" s="109"/>
      <c r="J299" s="109"/>
      <c r="K299" s="109"/>
    </row>
    <row r="300" spans="1:11" s="19" customFormat="1" ht="11.25">
      <c r="A300" s="109"/>
      <c r="B300" s="109"/>
      <c r="C300" s="109"/>
      <c r="D300" s="109"/>
      <c r="E300" s="109"/>
      <c r="F300" s="109"/>
      <c r="G300" s="109"/>
      <c r="H300" s="109"/>
      <c r="I300" s="109"/>
      <c r="J300" s="109"/>
      <c r="K300" s="109"/>
    </row>
    <row r="301" spans="1:11" s="19" customFormat="1" ht="11.25">
      <c r="A301" s="109"/>
      <c r="B301" s="109"/>
      <c r="C301" s="109"/>
      <c r="D301" s="109"/>
      <c r="E301" s="109"/>
      <c r="F301" s="109"/>
      <c r="G301" s="109"/>
      <c r="H301" s="109"/>
      <c r="I301" s="109"/>
      <c r="J301" s="109"/>
      <c r="K301" s="109"/>
    </row>
    <row r="302" spans="1:11" s="19" customFormat="1" ht="11.25">
      <c r="A302" s="109"/>
      <c r="B302" s="109"/>
      <c r="C302" s="109"/>
      <c r="D302" s="109"/>
      <c r="E302" s="109"/>
      <c r="F302" s="109"/>
      <c r="G302" s="109"/>
      <c r="H302" s="109"/>
      <c r="I302" s="109"/>
      <c r="J302" s="109"/>
      <c r="K302" s="109"/>
    </row>
    <row r="303" spans="1:11" s="19" customFormat="1" ht="11.25">
      <c r="A303" s="109"/>
      <c r="B303" s="109"/>
      <c r="C303" s="109"/>
      <c r="D303" s="109"/>
      <c r="E303" s="109"/>
      <c r="F303" s="109"/>
      <c r="G303" s="109"/>
      <c r="H303" s="109"/>
      <c r="I303" s="109"/>
      <c r="J303" s="109"/>
      <c r="K303" s="109"/>
    </row>
    <row r="304" spans="1:11" s="19" customFormat="1" ht="11.25">
      <c r="A304" s="109"/>
      <c r="B304" s="109"/>
      <c r="C304" s="109"/>
      <c r="D304" s="109"/>
      <c r="E304" s="109"/>
      <c r="F304" s="109"/>
      <c r="G304" s="109"/>
      <c r="H304" s="109"/>
      <c r="I304" s="109"/>
      <c r="J304" s="109"/>
      <c r="K304" s="109"/>
    </row>
    <row r="305" spans="1:11" s="19" customFormat="1" ht="11.25">
      <c r="A305" s="109"/>
      <c r="B305" s="109"/>
      <c r="C305" s="109"/>
      <c r="D305" s="109"/>
      <c r="E305" s="109"/>
      <c r="F305" s="109"/>
      <c r="G305" s="109"/>
      <c r="H305" s="109"/>
      <c r="I305" s="109"/>
      <c r="J305" s="109"/>
      <c r="K305" s="109"/>
    </row>
    <row r="306" spans="1:11" s="19" customFormat="1" ht="11.25">
      <c r="A306" s="109"/>
      <c r="B306" s="109"/>
      <c r="C306" s="109"/>
      <c r="D306" s="109"/>
      <c r="E306" s="109"/>
      <c r="F306" s="109"/>
      <c r="G306" s="109"/>
      <c r="H306" s="109"/>
      <c r="I306" s="109"/>
      <c r="J306" s="109"/>
      <c r="K306" s="109"/>
    </row>
    <row r="307" spans="1:11" s="19" customFormat="1" ht="11.25">
      <c r="A307" s="109"/>
      <c r="B307" s="109"/>
      <c r="C307" s="109"/>
      <c r="D307" s="109"/>
      <c r="E307" s="109"/>
      <c r="F307" s="109"/>
      <c r="G307" s="109"/>
      <c r="H307" s="109"/>
      <c r="I307" s="109"/>
      <c r="J307" s="109"/>
      <c r="K307" s="109"/>
    </row>
    <row r="308" spans="1:11" s="19" customFormat="1" ht="11.25">
      <c r="A308" s="109"/>
      <c r="B308" s="109"/>
      <c r="C308" s="109"/>
      <c r="D308" s="109"/>
      <c r="E308" s="109"/>
      <c r="F308" s="109"/>
      <c r="G308" s="109"/>
      <c r="H308" s="109"/>
      <c r="I308" s="109"/>
      <c r="J308" s="109"/>
      <c r="K308" s="109"/>
    </row>
    <row r="309" spans="1:11" s="19" customFormat="1" ht="11.25">
      <c r="A309" s="109"/>
      <c r="B309" s="109"/>
      <c r="C309" s="109"/>
      <c r="D309" s="109"/>
      <c r="E309" s="109"/>
      <c r="F309" s="109"/>
      <c r="G309" s="109"/>
      <c r="H309" s="109"/>
      <c r="I309" s="109"/>
      <c r="J309" s="109"/>
      <c r="K309" s="109"/>
    </row>
    <row r="310" spans="1:11" s="19" customFormat="1" ht="11.25">
      <c r="A310" s="109"/>
      <c r="B310" s="109"/>
      <c r="C310" s="109"/>
      <c r="D310" s="109"/>
      <c r="E310" s="109"/>
      <c r="F310" s="109"/>
      <c r="G310" s="109"/>
      <c r="H310" s="109"/>
      <c r="I310" s="109"/>
      <c r="J310" s="109"/>
      <c r="K310" s="109"/>
    </row>
    <row r="311" spans="1:11" s="19" customFormat="1" ht="11.25">
      <c r="A311" s="109"/>
      <c r="B311" s="109"/>
      <c r="C311" s="109"/>
      <c r="D311" s="109"/>
      <c r="E311" s="109"/>
      <c r="F311" s="109"/>
      <c r="G311" s="109"/>
      <c r="H311" s="109"/>
      <c r="I311" s="109"/>
      <c r="J311" s="109"/>
      <c r="K311" s="109"/>
    </row>
    <row r="312" spans="1:11" s="19" customFormat="1" ht="11.25">
      <c r="A312" s="109"/>
      <c r="B312" s="109"/>
      <c r="C312" s="109"/>
      <c r="D312" s="109"/>
      <c r="E312" s="109"/>
      <c r="F312" s="109"/>
      <c r="G312" s="109"/>
      <c r="H312" s="109"/>
      <c r="I312" s="109"/>
      <c r="J312" s="109"/>
      <c r="K312" s="109"/>
    </row>
    <row r="313" spans="1:11" s="19" customFormat="1" ht="11.25">
      <c r="A313" s="109"/>
      <c r="B313" s="109"/>
      <c r="C313" s="109"/>
      <c r="D313" s="109"/>
      <c r="E313" s="109"/>
      <c r="F313" s="109"/>
      <c r="G313" s="109"/>
      <c r="H313" s="109"/>
      <c r="I313" s="109"/>
      <c r="J313" s="109"/>
      <c r="K313" s="109"/>
    </row>
    <row r="314" spans="1:11" s="19" customFormat="1" ht="11.25">
      <c r="A314" s="109"/>
      <c r="B314" s="109"/>
      <c r="C314" s="109"/>
      <c r="D314" s="109"/>
      <c r="E314" s="109"/>
      <c r="F314" s="109"/>
      <c r="G314" s="109"/>
      <c r="H314" s="109"/>
      <c r="I314" s="109"/>
      <c r="J314" s="109"/>
      <c r="K314" s="109"/>
    </row>
    <row r="315" spans="1:11" s="19" customFormat="1" ht="11.25">
      <c r="A315" s="109"/>
      <c r="B315" s="109"/>
      <c r="C315" s="109"/>
      <c r="D315" s="109"/>
      <c r="E315" s="109"/>
      <c r="F315" s="109"/>
      <c r="G315" s="109"/>
      <c r="H315" s="109"/>
      <c r="I315" s="109"/>
      <c r="J315" s="109"/>
      <c r="K315" s="109"/>
    </row>
    <row r="316" spans="1:11" s="19" customFormat="1" ht="11.25">
      <c r="A316" s="109"/>
      <c r="B316" s="109"/>
      <c r="C316" s="109"/>
      <c r="D316" s="109"/>
      <c r="E316" s="109"/>
      <c r="F316" s="109"/>
      <c r="G316" s="109"/>
      <c r="H316" s="109"/>
      <c r="I316" s="109"/>
      <c r="J316" s="109"/>
      <c r="K316" s="109"/>
    </row>
    <row r="317" spans="1:11" s="19" customFormat="1" ht="11.25">
      <c r="A317" s="109"/>
      <c r="B317" s="109"/>
      <c r="C317" s="109"/>
      <c r="D317" s="109"/>
      <c r="E317" s="109"/>
      <c r="F317" s="109"/>
      <c r="G317" s="109"/>
      <c r="H317" s="109"/>
      <c r="I317" s="109"/>
      <c r="J317" s="109"/>
      <c r="K317" s="109"/>
    </row>
    <row r="318" spans="1:11" s="19" customFormat="1" ht="11.25">
      <c r="A318" s="109"/>
      <c r="B318" s="109"/>
      <c r="C318" s="109"/>
      <c r="D318" s="109"/>
      <c r="E318" s="109"/>
      <c r="F318" s="109"/>
      <c r="G318" s="109"/>
      <c r="H318" s="109"/>
      <c r="I318" s="109"/>
      <c r="J318" s="109"/>
      <c r="K318" s="109"/>
    </row>
    <row r="319" spans="1:11" s="19" customFormat="1" ht="11.25">
      <c r="A319" s="109"/>
      <c r="B319" s="109"/>
      <c r="C319" s="109"/>
      <c r="D319" s="109"/>
      <c r="E319" s="109"/>
      <c r="F319" s="109"/>
      <c r="G319" s="109"/>
      <c r="H319" s="109"/>
      <c r="I319" s="109"/>
      <c r="J319" s="109"/>
      <c r="K319" s="109"/>
    </row>
    <row r="320" spans="1:11" s="19" customFormat="1" ht="11.25">
      <c r="A320" s="109"/>
      <c r="B320" s="109"/>
      <c r="C320" s="109"/>
      <c r="D320" s="109"/>
      <c r="E320" s="109"/>
      <c r="F320" s="109"/>
      <c r="G320" s="109"/>
      <c r="H320" s="109"/>
      <c r="I320" s="109"/>
      <c r="J320" s="109"/>
      <c r="K320" s="109"/>
    </row>
    <row r="321" spans="1:11" s="19" customFormat="1" ht="11.25">
      <c r="A321" s="109"/>
      <c r="B321" s="109"/>
      <c r="C321" s="109"/>
      <c r="D321" s="109"/>
      <c r="E321" s="109"/>
      <c r="F321" s="109"/>
      <c r="G321" s="109"/>
      <c r="H321" s="109"/>
      <c r="I321" s="109"/>
      <c r="J321" s="109"/>
      <c r="K321" s="109"/>
    </row>
    <row r="322" spans="1:11" s="19" customFormat="1" ht="11.25">
      <c r="A322" s="109"/>
      <c r="B322" s="109"/>
      <c r="C322" s="109"/>
      <c r="D322" s="109"/>
      <c r="E322" s="109"/>
      <c r="F322" s="109"/>
      <c r="G322" s="109"/>
      <c r="H322" s="109"/>
      <c r="I322" s="109"/>
      <c r="J322" s="109"/>
      <c r="K322" s="109"/>
    </row>
    <row r="323" spans="1:11" s="19" customFormat="1" ht="11.25">
      <c r="A323" s="109"/>
      <c r="B323" s="109"/>
      <c r="C323" s="109"/>
      <c r="D323" s="109"/>
      <c r="E323" s="109"/>
      <c r="F323" s="109"/>
      <c r="G323" s="109"/>
      <c r="H323" s="109"/>
      <c r="I323" s="109"/>
      <c r="J323" s="109"/>
      <c r="K323" s="109"/>
    </row>
    <row r="324" spans="1:11" s="19" customFormat="1" ht="11.25">
      <c r="A324" s="109"/>
      <c r="B324" s="109"/>
      <c r="C324" s="109"/>
      <c r="D324" s="109"/>
      <c r="E324" s="109"/>
      <c r="F324" s="109"/>
      <c r="G324" s="109"/>
      <c r="H324" s="109"/>
      <c r="I324" s="109"/>
      <c r="J324" s="109"/>
      <c r="K324" s="109"/>
    </row>
    <row r="325" spans="1:11" s="19" customFormat="1" ht="11.25">
      <c r="A325" s="109"/>
      <c r="B325" s="109"/>
      <c r="C325" s="109"/>
      <c r="D325" s="109"/>
      <c r="E325" s="109"/>
      <c r="F325" s="109"/>
      <c r="G325" s="109"/>
      <c r="H325" s="109"/>
      <c r="I325" s="109"/>
      <c r="J325" s="109"/>
      <c r="K325" s="109"/>
    </row>
    <row r="326" spans="1:11" s="19" customFormat="1" ht="11.25">
      <c r="A326" s="109"/>
      <c r="B326" s="109"/>
      <c r="C326" s="109"/>
      <c r="D326" s="109"/>
      <c r="E326" s="109"/>
      <c r="F326" s="109"/>
      <c r="G326" s="109"/>
      <c r="H326" s="109"/>
      <c r="I326" s="109"/>
      <c r="J326" s="109"/>
      <c r="K326" s="109"/>
    </row>
    <row r="327" spans="1:11" s="19" customFormat="1" ht="11.25">
      <c r="A327" s="109"/>
      <c r="B327" s="109"/>
      <c r="C327" s="109"/>
      <c r="D327" s="109"/>
      <c r="E327" s="109"/>
      <c r="F327" s="109"/>
      <c r="G327" s="109"/>
      <c r="H327" s="109"/>
      <c r="I327" s="109"/>
      <c r="J327" s="109"/>
      <c r="K327" s="109"/>
    </row>
    <row r="328" spans="1:11" s="19" customFormat="1" ht="11.25">
      <c r="A328" s="109"/>
      <c r="B328" s="109"/>
      <c r="C328" s="109"/>
      <c r="D328" s="109"/>
      <c r="E328" s="109"/>
      <c r="F328" s="109"/>
      <c r="G328" s="109"/>
      <c r="H328" s="109"/>
      <c r="I328" s="109"/>
      <c r="J328" s="109"/>
      <c r="K328" s="109"/>
    </row>
    <row r="329" spans="1:11" s="19" customFormat="1" ht="11.25">
      <c r="A329" s="109"/>
      <c r="B329" s="109"/>
      <c r="C329" s="109"/>
      <c r="D329" s="109"/>
      <c r="E329" s="109"/>
      <c r="F329" s="109"/>
      <c r="G329" s="109"/>
      <c r="H329" s="109"/>
      <c r="I329" s="109"/>
      <c r="J329" s="109"/>
      <c r="K329" s="109"/>
    </row>
    <row r="330" spans="1:11" s="19" customFormat="1" ht="11.25">
      <c r="A330" s="109"/>
      <c r="B330" s="109"/>
      <c r="C330" s="109"/>
      <c r="D330" s="109"/>
      <c r="E330" s="109"/>
      <c r="F330" s="109"/>
      <c r="G330" s="109"/>
      <c r="H330" s="109"/>
      <c r="I330" s="109"/>
      <c r="J330" s="109"/>
      <c r="K330" s="109"/>
    </row>
    <row r="331" spans="1:11" s="19" customFormat="1" ht="11.25">
      <c r="A331" s="109"/>
      <c r="B331" s="109"/>
      <c r="C331" s="109"/>
      <c r="D331" s="109"/>
      <c r="E331" s="109"/>
      <c r="F331" s="109"/>
      <c r="G331" s="109"/>
      <c r="H331" s="109"/>
      <c r="I331" s="109"/>
      <c r="J331" s="109"/>
      <c r="K331" s="109"/>
    </row>
    <row r="332" spans="1:11" s="19" customFormat="1" ht="11.25">
      <c r="A332" s="109"/>
      <c r="B332" s="109"/>
      <c r="C332" s="109"/>
      <c r="D332" s="109"/>
      <c r="E332" s="109"/>
      <c r="F332" s="109"/>
      <c r="G332" s="109"/>
      <c r="H332" s="109"/>
      <c r="I332" s="109"/>
      <c r="J332" s="109"/>
      <c r="K332" s="109"/>
    </row>
    <row r="333" spans="1:11" s="19" customFormat="1" ht="11.25">
      <c r="A333" s="109"/>
      <c r="B333" s="109"/>
      <c r="C333" s="109"/>
      <c r="D333" s="109"/>
      <c r="E333" s="109"/>
      <c r="F333" s="109"/>
      <c r="G333" s="109"/>
      <c r="H333" s="109"/>
      <c r="I333" s="109"/>
      <c r="J333" s="109"/>
      <c r="K333" s="109"/>
    </row>
    <row r="334" spans="1:11" s="19" customFormat="1" ht="11.25">
      <c r="A334" s="109"/>
      <c r="B334" s="109"/>
      <c r="C334" s="109"/>
      <c r="D334" s="109"/>
      <c r="E334" s="109"/>
      <c r="F334" s="109"/>
      <c r="G334" s="109"/>
      <c r="H334" s="109"/>
      <c r="I334" s="109"/>
      <c r="J334" s="109"/>
      <c r="K334" s="109"/>
    </row>
    <row r="335" spans="1:11" s="19" customFormat="1" ht="11.25">
      <c r="A335" s="109"/>
      <c r="B335" s="109"/>
      <c r="C335" s="109"/>
      <c r="D335" s="109"/>
      <c r="E335" s="109"/>
      <c r="F335" s="109"/>
      <c r="G335" s="109"/>
      <c r="H335" s="109"/>
      <c r="I335" s="109"/>
      <c r="J335" s="109"/>
      <c r="K335" s="109"/>
    </row>
    <row r="336" spans="1:11" s="19" customFormat="1" ht="11.25">
      <c r="A336" s="109"/>
      <c r="B336" s="109"/>
      <c r="C336" s="109"/>
      <c r="D336" s="109"/>
      <c r="E336" s="109"/>
      <c r="F336" s="109"/>
      <c r="G336" s="109"/>
      <c r="H336" s="109"/>
      <c r="I336" s="109"/>
      <c r="J336" s="109"/>
      <c r="K336" s="109"/>
    </row>
    <row r="337" spans="1:11" s="19" customFormat="1" ht="11.25">
      <c r="A337" s="109"/>
      <c r="B337" s="109"/>
      <c r="C337" s="109"/>
      <c r="D337" s="109"/>
      <c r="E337" s="109"/>
      <c r="F337" s="109"/>
      <c r="G337" s="109"/>
      <c r="H337" s="109"/>
      <c r="I337" s="109"/>
      <c r="J337" s="109"/>
      <c r="K337" s="109"/>
    </row>
    <row r="338" spans="1:11" s="19" customFormat="1" ht="11.25">
      <c r="A338" s="109"/>
      <c r="B338" s="109"/>
      <c r="C338" s="109"/>
      <c r="D338" s="109"/>
      <c r="E338" s="109"/>
      <c r="F338" s="109"/>
      <c r="G338" s="109"/>
      <c r="H338" s="109"/>
      <c r="I338" s="109"/>
      <c r="J338" s="109"/>
      <c r="K338" s="109"/>
    </row>
    <row r="339" spans="1:11" s="19" customFormat="1" ht="11.25">
      <c r="A339" s="109"/>
      <c r="B339" s="109"/>
      <c r="C339" s="109"/>
      <c r="D339" s="109"/>
      <c r="E339" s="109"/>
      <c r="F339" s="109"/>
      <c r="G339" s="109"/>
      <c r="H339" s="109"/>
      <c r="I339" s="109"/>
      <c r="J339" s="109"/>
      <c r="K339" s="109"/>
    </row>
    <row r="340" spans="1:11" s="19" customFormat="1" ht="11.25">
      <c r="A340" s="109"/>
      <c r="B340" s="109"/>
      <c r="C340" s="109"/>
      <c r="D340" s="109"/>
      <c r="E340" s="109"/>
      <c r="F340" s="109"/>
      <c r="G340" s="109"/>
      <c r="H340" s="109"/>
      <c r="I340" s="109"/>
      <c r="J340" s="109"/>
      <c r="K340" s="109"/>
    </row>
    <row r="341" spans="1:11" s="19" customFormat="1" ht="11.25">
      <c r="A341" s="109"/>
      <c r="B341" s="109"/>
      <c r="C341" s="109"/>
      <c r="D341" s="109"/>
      <c r="E341" s="109"/>
      <c r="F341" s="109"/>
      <c r="G341" s="109"/>
      <c r="H341" s="109"/>
      <c r="I341" s="109"/>
      <c r="J341" s="109"/>
      <c r="K341" s="109"/>
    </row>
    <row r="342" spans="1:11" s="19" customFormat="1" ht="11.25">
      <c r="A342" s="109"/>
      <c r="B342" s="109"/>
      <c r="C342" s="109"/>
      <c r="D342" s="109"/>
      <c r="E342" s="109"/>
      <c r="F342" s="109"/>
      <c r="G342" s="109"/>
      <c r="H342" s="109"/>
      <c r="I342" s="109"/>
      <c r="J342" s="109"/>
      <c r="K342" s="109"/>
    </row>
    <row r="343" spans="1:11" s="19" customFormat="1" ht="11.25">
      <c r="A343" s="109"/>
      <c r="B343" s="109"/>
      <c r="C343" s="109"/>
      <c r="D343" s="109"/>
      <c r="E343" s="109"/>
      <c r="F343" s="109"/>
      <c r="G343" s="109"/>
      <c r="H343" s="109"/>
      <c r="I343" s="109"/>
      <c r="J343" s="109"/>
      <c r="K343" s="109"/>
    </row>
    <row r="344" spans="1:11" s="19" customFormat="1" ht="11.25">
      <c r="A344" s="109"/>
      <c r="B344" s="109"/>
      <c r="C344" s="109"/>
      <c r="D344" s="109"/>
      <c r="E344" s="109"/>
      <c r="F344" s="109"/>
      <c r="G344" s="109"/>
      <c r="H344" s="109"/>
      <c r="I344" s="109"/>
      <c r="J344" s="109"/>
      <c r="K344" s="109"/>
    </row>
    <row r="345" spans="1:11" s="19" customFormat="1" ht="11.25">
      <c r="A345" s="109"/>
      <c r="B345" s="109"/>
      <c r="C345" s="109"/>
      <c r="D345" s="109"/>
      <c r="E345" s="109"/>
      <c r="F345" s="109"/>
      <c r="G345" s="109"/>
      <c r="H345" s="109"/>
      <c r="I345" s="109"/>
      <c r="J345" s="109"/>
      <c r="K345" s="109"/>
    </row>
    <row r="346" spans="1:11" s="19" customFormat="1" ht="11.25">
      <c r="A346" s="109"/>
      <c r="B346" s="109"/>
      <c r="C346" s="109"/>
      <c r="D346" s="109"/>
      <c r="E346" s="109"/>
      <c r="F346" s="109"/>
      <c r="G346" s="109"/>
      <c r="H346" s="109"/>
      <c r="I346" s="109"/>
      <c r="J346" s="109"/>
      <c r="K346" s="109"/>
    </row>
    <row r="347" spans="1:11" s="19" customFormat="1" ht="11.25">
      <c r="A347" s="109"/>
      <c r="B347" s="109"/>
      <c r="C347" s="109"/>
      <c r="D347" s="109"/>
      <c r="E347" s="109"/>
      <c r="F347" s="109"/>
      <c r="G347" s="109"/>
      <c r="H347" s="109"/>
      <c r="I347" s="109"/>
      <c r="J347" s="109"/>
      <c r="K347" s="109"/>
    </row>
    <row r="348" spans="1:11" s="19" customFormat="1" ht="11.25">
      <c r="A348" s="109"/>
      <c r="B348" s="109"/>
      <c r="C348" s="109"/>
      <c r="D348" s="109"/>
      <c r="E348" s="109"/>
      <c r="F348" s="109"/>
      <c r="G348" s="109"/>
      <c r="H348" s="109"/>
      <c r="I348" s="109"/>
      <c r="J348" s="109"/>
      <c r="K348" s="109"/>
    </row>
    <row r="349" spans="1:11" s="19" customFormat="1" ht="11.25">
      <c r="A349" s="109"/>
      <c r="B349" s="109"/>
      <c r="C349" s="109"/>
      <c r="D349" s="109"/>
      <c r="E349" s="109"/>
      <c r="F349" s="109"/>
      <c r="G349" s="109"/>
      <c r="H349" s="109"/>
      <c r="I349" s="109"/>
      <c r="J349" s="109"/>
      <c r="K349" s="109"/>
    </row>
    <row r="350" spans="1:11" s="19" customFormat="1" ht="11.25">
      <c r="A350" s="109"/>
      <c r="B350" s="109"/>
      <c r="C350" s="109"/>
      <c r="D350" s="109"/>
      <c r="E350" s="109"/>
      <c r="F350" s="109"/>
      <c r="G350" s="109"/>
      <c r="H350" s="109"/>
      <c r="I350" s="109"/>
      <c r="J350" s="109"/>
      <c r="K350" s="109"/>
    </row>
    <row r="351" spans="1:11" s="19" customFormat="1" ht="11.25">
      <c r="A351" s="109"/>
      <c r="B351" s="109"/>
      <c r="C351" s="109"/>
      <c r="D351" s="109"/>
      <c r="E351" s="109"/>
      <c r="F351" s="109"/>
      <c r="G351" s="109"/>
      <c r="H351" s="109"/>
      <c r="I351" s="109"/>
      <c r="J351" s="109"/>
      <c r="K351" s="109"/>
    </row>
    <row r="352" spans="1:11" s="19" customFormat="1" ht="11.25">
      <c r="A352" s="109"/>
      <c r="B352" s="109"/>
      <c r="C352" s="109"/>
      <c r="D352" s="109"/>
      <c r="E352" s="109"/>
      <c r="F352" s="109"/>
      <c r="G352" s="109"/>
      <c r="H352" s="109"/>
      <c r="I352" s="109"/>
      <c r="J352" s="109"/>
      <c r="K352" s="109"/>
    </row>
    <row r="353" spans="1:11" s="19" customFormat="1" ht="11.25">
      <c r="A353" s="109"/>
      <c r="B353" s="109"/>
      <c r="C353" s="109"/>
      <c r="D353" s="109"/>
      <c r="E353" s="109"/>
      <c r="F353" s="109"/>
      <c r="G353" s="109"/>
      <c r="H353" s="109"/>
      <c r="I353" s="109"/>
      <c r="J353" s="109"/>
      <c r="K353" s="109"/>
    </row>
    <row r="354" spans="1:11" s="19" customFormat="1" ht="11.25">
      <c r="A354" s="109"/>
      <c r="B354" s="109"/>
      <c r="C354" s="109"/>
      <c r="D354" s="109"/>
      <c r="E354" s="109"/>
      <c r="F354" s="109"/>
      <c r="G354" s="109"/>
      <c r="H354" s="109"/>
      <c r="I354" s="109"/>
      <c r="J354" s="109"/>
      <c r="K354" s="109"/>
    </row>
    <row r="355" spans="1:11" s="19" customFormat="1" ht="11.25">
      <c r="A355" s="109"/>
      <c r="B355" s="109"/>
      <c r="C355" s="109"/>
      <c r="D355" s="109"/>
      <c r="E355" s="109"/>
      <c r="F355" s="109"/>
      <c r="G355" s="109"/>
      <c r="H355" s="109"/>
      <c r="I355" s="109"/>
      <c r="J355" s="109"/>
      <c r="K355" s="109"/>
    </row>
    <row r="356" spans="1:11" s="19" customFormat="1" ht="11.25">
      <c r="A356" s="109"/>
      <c r="B356" s="109"/>
      <c r="C356" s="109"/>
      <c r="D356" s="109"/>
      <c r="E356" s="109"/>
      <c r="F356" s="109"/>
      <c r="G356" s="109"/>
      <c r="H356" s="109"/>
      <c r="I356" s="109"/>
      <c r="J356" s="109"/>
      <c r="K356" s="109"/>
    </row>
    <row r="357" spans="1:11" s="19" customFormat="1" ht="11.25">
      <c r="A357" s="109"/>
      <c r="B357" s="109"/>
      <c r="C357" s="109"/>
      <c r="D357" s="109"/>
      <c r="E357" s="109"/>
      <c r="F357" s="109"/>
      <c r="G357" s="109"/>
      <c r="H357" s="109"/>
      <c r="I357" s="109"/>
      <c r="J357" s="109"/>
      <c r="K357" s="109"/>
    </row>
    <row r="358" spans="1:11" s="19" customFormat="1" ht="11.25">
      <c r="A358" s="109"/>
      <c r="B358" s="109"/>
      <c r="C358" s="109"/>
      <c r="D358" s="109"/>
      <c r="E358" s="109"/>
      <c r="F358" s="109"/>
      <c r="G358" s="109"/>
      <c r="H358" s="109"/>
      <c r="I358" s="109"/>
      <c r="J358" s="109"/>
      <c r="K358" s="109"/>
    </row>
    <row r="359" spans="1:11" s="19" customFormat="1" ht="11.25">
      <c r="A359" s="109"/>
      <c r="B359" s="109"/>
      <c r="C359" s="109"/>
      <c r="D359" s="109"/>
      <c r="E359" s="109"/>
      <c r="F359" s="109"/>
      <c r="G359" s="109"/>
      <c r="H359" s="109"/>
      <c r="I359" s="109"/>
      <c r="J359" s="109"/>
      <c r="K359" s="109"/>
    </row>
    <row r="360" spans="1:11" s="19" customFormat="1" ht="11.25">
      <c r="A360" s="109"/>
      <c r="B360" s="109"/>
      <c r="C360" s="109"/>
      <c r="D360" s="109"/>
      <c r="E360" s="109"/>
      <c r="F360" s="109"/>
      <c r="G360" s="109"/>
      <c r="H360" s="109"/>
      <c r="I360" s="109"/>
      <c r="J360" s="109"/>
      <c r="K360" s="109"/>
    </row>
    <row r="361" spans="1:11" s="19" customFormat="1" ht="11.25">
      <c r="A361" s="109"/>
      <c r="B361" s="109"/>
      <c r="C361" s="109"/>
      <c r="D361" s="109"/>
      <c r="E361" s="109"/>
      <c r="F361" s="109"/>
      <c r="G361" s="109"/>
      <c r="H361" s="109"/>
      <c r="I361" s="109"/>
      <c r="J361" s="109"/>
      <c r="K361" s="109"/>
    </row>
    <row r="362" spans="1:11" s="19" customFormat="1" ht="11.25">
      <c r="A362" s="109"/>
      <c r="B362" s="109"/>
      <c r="C362" s="109"/>
      <c r="D362" s="109"/>
      <c r="E362" s="109"/>
      <c r="F362" s="109"/>
      <c r="G362" s="109"/>
      <c r="H362" s="109"/>
      <c r="I362" s="109"/>
      <c r="J362" s="109"/>
      <c r="K362" s="109"/>
    </row>
    <row r="363" spans="1:11" s="19" customFormat="1" ht="11.25">
      <c r="A363" s="109"/>
      <c r="B363" s="109"/>
      <c r="C363" s="109"/>
      <c r="D363" s="109"/>
      <c r="E363" s="109"/>
      <c r="F363" s="109"/>
      <c r="G363" s="109"/>
      <c r="H363" s="109"/>
      <c r="I363" s="109"/>
      <c r="J363" s="109"/>
      <c r="K363" s="109"/>
    </row>
    <row r="364" spans="1:11" s="19" customFormat="1" ht="11.25">
      <c r="A364" s="109"/>
      <c r="B364" s="109"/>
      <c r="C364" s="109"/>
      <c r="D364" s="109"/>
      <c r="E364" s="109"/>
      <c r="F364" s="109"/>
      <c r="G364" s="109"/>
      <c r="H364" s="109"/>
      <c r="I364" s="109"/>
      <c r="J364" s="109"/>
      <c r="K364" s="109"/>
    </row>
    <row r="365" spans="1:11" s="19" customFormat="1" ht="11.25">
      <c r="A365" s="109"/>
      <c r="B365" s="109"/>
      <c r="C365" s="109"/>
      <c r="D365" s="109"/>
      <c r="E365" s="109"/>
      <c r="F365" s="109"/>
      <c r="G365" s="109"/>
      <c r="H365" s="109"/>
      <c r="I365" s="109"/>
      <c r="J365" s="109"/>
      <c r="K365" s="109"/>
    </row>
    <row r="366" spans="1:11" s="19" customFormat="1" ht="11.25">
      <c r="A366" s="109"/>
      <c r="B366" s="109"/>
      <c r="C366" s="109"/>
      <c r="D366" s="109"/>
      <c r="E366" s="109"/>
      <c r="F366" s="109"/>
      <c r="G366" s="109"/>
      <c r="H366" s="109"/>
      <c r="I366" s="109"/>
      <c r="J366" s="109"/>
      <c r="K366" s="109"/>
    </row>
    <row r="367" spans="1:11" s="19" customFormat="1" ht="11.25">
      <c r="A367" s="109"/>
      <c r="B367" s="109"/>
      <c r="C367" s="109"/>
      <c r="D367" s="109"/>
      <c r="E367" s="109"/>
      <c r="F367" s="109"/>
      <c r="G367" s="109"/>
      <c r="H367" s="109"/>
      <c r="I367" s="109"/>
      <c r="J367" s="109"/>
      <c r="K367" s="109"/>
    </row>
    <row r="368" spans="1:11" s="19" customFormat="1" ht="11.25">
      <c r="A368" s="109"/>
      <c r="B368" s="109"/>
      <c r="C368" s="109"/>
      <c r="D368" s="109"/>
      <c r="E368" s="109"/>
      <c r="F368" s="109"/>
      <c r="G368" s="109"/>
      <c r="H368" s="109"/>
      <c r="I368" s="109"/>
      <c r="J368" s="109"/>
      <c r="K368" s="109"/>
    </row>
    <row r="369" spans="1:11" s="19" customFormat="1" ht="11.25">
      <c r="A369" s="109"/>
      <c r="B369" s="109"/>
      <c r="C369" s="109"/>
      <c r="D369" s="109"/>
      <c r="E369" s="109"/>
      <c r="F369" s="109"/>
      <c r="G369" s="109"/>
      <c r="H369" s="109"/>
      <c r="I369" s="109"/>
      <c r="J369" s="109"/>
      <c r="K369" s="109"/>
    </row>
    <row r="370" spans="1:11" s="19" customFormat="1" ht="11.25">
      <c r="A370" s="109"/>
      <c r="B370" s="109"/>
      <c r="C370" s="109"/>
      <c r="D370" s="109"/>
      <c r="E370" s="109"/>
      <c r="F370" s="109"/>
      <c r="G370" s="109"/>
      <c r="H370" s="109"/>
      <c r="I370" s="109"/>
      <c r="J370" s="109"/>
      <c r="K370" s="109"/>
    </row>
    <row r="371" spans="1:11" s="19" customFormat="1" ht="11.25">
      <c r="A371" s="109"/>
      <c r="B371" s="109"/>
      <c r="C371" s="109"/>
      <c r="D371" s="109"/>
      <c r="E371" s="109"/>
      <c r="F371" s="109"/>
      <c r="G371" s="109"/>
      <c r="H371" s="109"/>
      <c r="I371" s="109"/>
      <c r="J371" s="109"/>
      <c r="K371" s="109"/>
    </row>
    <row r="372" spans="1:11" s="19" customFormat="1" ht="11.25">
      <c r="A372" s="109"/>
      <c r="B372" s="109"/>
      <c r="C372" s="109"/>
      <c r="D372" s="109"/>
      <c r="E372" s="109"/>
      <c r="F372" s="109"/>
      <c r="G372" s="109"/>
      <c r="H372" s="109"/>
      <c r="I372" s="109"/>
      <c r="J372" s="109"/>
      <c r="K372" s="109"/>
    </row>
    <row r="373" spans="1:11" s="19" customFormat="1" ht="11.25">
      <c r="A373" s="109"/>
      <c r="B373" s="109"/>
      <c r="C373" s="109"/>
      <c r="D373" s="109"/>
      <c r="E373" s="109"/>
      <c r="F373" s="109"/>
      <c r="G373" s="109"/>
      <c r="H373" s="109"/>
      <c r="I373" s="109"/>
      <c r="J373" s="109"/>
      <c r="K373" s="109"/>
    </row>
    <row r="374" spans="1:11" s="19" customFormat="1" ht="11.25">
      <c r="A374" s="109"/>
      <c r="B374" s="109"/>
      <c r="C374" s="109"/>
      <c r="D374" s="109"/>
      <c r="E374" s="109"/>
      <c r="F374" s="109"/>
      <c r="G374" s="109"/>
      <c r="H374" s="109"/>
      <c r="I374" s="109"/>
      <c r="J374" s="109"/>
      <c r="K374" s="109"/>
    </row>
    <row r="375" spans="1:11" s="19" customFormat="1" ht="11.25">
      <c r="A375" s="109"/>
      <c r="B375" s="109"/>
      <c r="C375" s="109"/>
      <c r="D375" s="109"/>
      <c r="E375" s="109"/>
      <c r="F375" s="109"/>
      <c r="G375" s="109"/>
      <c r="H375" s="109"/>
      <c r="I375" s="109"/>
      <c r="J375" s="109"/>
      <c r="K375" s="109"/>
    </row>
    <row r="376" spans="1:11" s="19" customFormat="1" ht="11.25">
      <c r="A376" s="109"/>
      <c r="B376" s="109"/>
      <c r="C376" s="109"/>
      <c r="D376" s="109"/>
      <c r="E376" s="109"/>
      <c r="F376" s="109"/>
      <c r="G376" s="109"/>
      <c r="H376" s="109"/>
      <c r="I376" s="109"/>
      <c r="J376" s="109"/>
      <c r="K376" s="109"/>
    </row>
    <row r="377" spans="1:11" s="19" customFormat="1" ht="11.25">
      <c r="A377" s="109"/>
      <c r="B377" s="109"/>
      <c r="C377" s="109"/>
      <c r="D377" s="109"/>
      <c r="E377" s="109"/>
      <c r="F377" s="109"/>
      <c r="G377" s="109"/>
      <c r="H377" s="109"/>
      <c r="I377" s="109"/>
      <c r="J377" s="109"/>
      <c r="K377" s="109"/>
    </row>
    <row r="378" spans="1:11" s="19" customFormat="1" ht="11.25">
      <c r="A378" s="109"/>
      <c r="B378" s="109"/>
      <c r="C378" s="109"/>
      <c r="D378" s="109"/>
      <c r="E378" s="109"/>
      <c r="F378" s="109"/>
      <c r="G378" s="109"/>
      <c r="H378" s="109"/>
      <c r="I378" s="109"/>
      <c r="J378" s="109"/>
      <c r="K378" s="109"/>
    </row>
    <row r="379" spans="1:11" s="19" customFormat="1" ht="11.25">
      <c r="A379" s="109"/>
      <c r="B379" s="109"/>
      <c r="C379" s="109"/>
      <c r="D379" s="109"/>
      <c r="E379" s="109"/>
      <c r="F379" s="109"/>
      <c r="G379" s="109"/>
      <c r="H379" s="109"/>
      <c r="I379" s="109"/>
      <c r="J379" s="109"/>
      <c r="K379" s="109"/>
    </row>
    <row r="380" spans="1:11" s="19" customFormat="1" ht="11.25">
      <c r="A380" s="109"/>
      <c r="B380" s="109"/>
      <c r="C380" s="109"/>
      <c r="D380" s="109"/>
      <c r="E380" s="109"/>
      <c r="F380" s="109"/>
      <c r="G380" s="109"/>
      <c r="H380" s="109"/>
      <c r="I380" s="109"/>
      <c r="J380" s="109"/>
      <c r="K380" s="109"/>
    </row>
    <row r="381" spans="1:11" s="19" customFormat="1" ht="11.25">
      <c r="A381" s="109"/>
      <c r="B381" s="109"/>
      <c r="C381" s="109"/>
      <c r="D381" s="109"/>
      <c r="E381" s="109"/>
      <c r="F381" s="109"/>
      <c r="G381" s="109"/>
      <c r="H381" s="109"/>
      <c r="I381" s="109"/>
      <c r="J381" s="109"/>
      <c r="K381" s="109"/>
    </row>
    <row r="382" spans="1:11" s="19" customFormat="1" ht="11.25">
      <c r="A382" s="109"/>
      <c r="B382" s="109"/>
      <c r="C382" s="109"/>
      <c r="D382" s="109"/>
      <c r="E382" s="109"/>
      <c r="F382" s="109"/>
      <c r="G382" s="109"/>
      <c r="H382" s="109"/>
      <c r="I382" s="109"/>
      <c r="J382" s="109"/>
      <c r="K382" s="109"/>
    </row>
    <row r="383" spans="1:11" s="19" customFormat="1" ht="11.25">
      <c r="A383" s="109"/>
      <c r="B383" s="109"/>
      <c r="C383" s="109"/>
      <c r="D383" s="109"/>
      <c r="E383" s="109"/>
      <c r="F383" s="109"/>
      <c r="G383" s="109"/>
      <c r="H383" s="109"/>
      <c r="I383" s="109"/>
      <c r="J383" s="109"/>
      <c r="K383" s="109"/>
    </row>
    <row r="384" spans="1:11" s="19" customFormat="1" ht="11.25">
      <c r="A384" s="109"/>
      <c r="B384" s="109"/>
      <c r="C384" s="109"/>
      <c r="D384" s="109"/>
      <c r="E384" s="109"/>
      <c r="F384" s="109"/>
      <c r="G384" s="109"/>
      <c r="H384" s="109"/>
      <c r="I384" s="109"/>
      <c r="J384" s="109"/>
      <c r="K384" s="109"/>
    </row>
    <row r="385" spans="1:11" s="19" customFormat="1" ht="11.25">
      <c r="A385" s="109"/>
      <c r="B385" s="109"/>
      <c r="C385" s="109"/>
      <c r="D385" s="109"/>
      <c r="E385" s="109"/>
      <c r="F385" s="109"/>
      <c r="G385" s="109"/>
      <c r="H385" s="109"/>
      <c r="I385" s="109"/>
      <c r="J385" s="109"/>
      <c r="K385" s="109"/>
    </row>
    <row r="386" spans="1:11" s="19" customFormat="1" ht="11.25">
      <c r="A386" s="109"/>
      <c r="B386" s="109"/>
      <c r="C386" s="109"/>
      <c r="D386" s="109"/>
      <c r="E386" s="109"/>
      <c r="F386" s="109"/>
      <c r="G386" s="109"/>
      <c r="H386" s="109"/>
      <c r="I386" s="109"/>
      <c r="J386" s="109"/>
      <c r="K386" s="109"/>
    </row>
    <row r="387" spans="1:11" s="19" customFormat="1" ht="11.25">
      <c r="A387" s="109"/>
      <c r="B387" s="109"/>
      <c r="C387" s="109"/>
      <c r="D387" s="109"/>
      <c r="E387" s="109"/>
      <c r="F387" s="109"/>
      <c r="G387" s="109"/>
      <c r="H387" s="109"/>
      <c r="I387" s="109"/>
      <c r="J387" s="109"/>
      <c r="K387" s="109"/>
    </row>
    <row r="388" spans="1:11" s="19" customFormat="1" ht="11.25">
      <c r="A388" s="109"/>
      <c r="B388" s="109"/>
      <c r="C388" s="109"/>
      <c r="D388" s="109"/>
      <c r="E388" s="109"/>
      <c r="F388" s="109"/>
      <c r="G388" s="109"/>
      <c r="H388" s="109"/>
      <c r="I388" s="109"/>
      <c r="J388" s="109"/>
      <c r="K388" s="109"/>
    </row>
    <row r="389" spans="1:11" s="19" customFormat="1" ht="11.25">
      <c r="A389" s="109"/>
      <c r="B389" s="109"/>
      <c r="C389" s="109"/>
      <c r="D389" s="109"/>
      <c r="E389" s="109"/>
      <c r="F389" s="109"/>
      <c r="G389" s="109"/>
      <c r="H389" s="109"/>
      <c r="I389" s="109"/>
      <c r="J389" s="109"/>
      <c r="K389" s="109"/>
    </row>
    <row r="390" spans="1:11" s="19" customFormat="1" ht="11.25">
      <c r="A390" s="109"/>
      <c r="B390" s="109"/>
      <c r="C390" s="109"/>
      <c r="D390" s="109"/>
      <c r="E390" s="109"/>
      <c r="F390" s="109"/>
      <c r="G390" s="109"/>
      <c r="H390" s="109"/>
      <c r="I390" s="109"/>
      <c r="J390" s="109"/>
      <c r="K390" s="109"/>
    </row>
    <row r="391" spans="1:11" s="19" customFormat="1" ht="11.25">
      <c r="A391" s="109"/>
      <c r="B391" s="109"/>
      <c r="C391" s="109"/>
      <c r="D391" s="109"/>
      <c r="E391" s="109"/>
      <c r="F391" s="109"/>
      <c r="G391" s="109"/>
      <c r="H391" s="109"/>
      <c r="I391" s="109"/>
      <c r="J391" s="109"/>
      <c r="K391" s="109"/>
    </row>
    <row r="392" spans="1:11" s="19" customFormat="1" ht="11.25">
      <c r="A392" s="109"/>
      <c r="B392" s="109"/>
      <c r="C392" s="109"/>
      <c r="D392" s="109"/>
      <c r="E392" s="109"/>
      <c r="F392" s="109"/>
      <c r="G392" s="109"/>
      <c r="H392" s="109"/>
      <c r="I392" s="109"/>
      <c r="J392" s="109"/>
      <c r="K392" s="109"/>
    </row>
    <row r="393" spans="1:11" s="19" customFormat="1" ht="11.25">
      <c r="A393" s="109"/>
      <c r="B393" s="109"/>
      <c r="C393" s="109"/>
      <c r="D393" s="109"/>
      <c r="E393" s="109"/>
      <c r="F393" s="109"/>
      <c r="G393" s="109"/>
      <c r="H393" s="109"/>
      <c r="I393" s="109"/>
      <c r="J393" s="109"/>
      <c r="K393" s="109"/>
    </row>
    <row r="394" spans="1:11" s="19" customFormat="1" ht="11.25">
      <c r="A394" s="109"/>
      <c r="B394" s="109"/>
      <c r="C394" s="109"/>
      <c r="D394" s="109"/>
      <c r="E394" s="109"/>
      <c r="F394" s="109"/>
      <c r="G394" s="109"/>
      <c r="H394" s="109"/>
      <c r="I394" s="109"/>
      <c r="J394" s="109"/>
      <c r="K394" s="109"/>
    </row>
    <row r="395" spans="1:11" s="19" customFormat="1" ht="11.25">
      <c r="A395" s="109"/>
      <c r="B395" s="109"/>
      <c r="C395" s="109"/>
      <c r="D395" s="109"/>
      <c r="E395" s="109"/>
      <c r="F395" s="109"/>
      <c r="G395" s="109"/>
      <c r="H395" s="109"/>
      <c r="I395" s="109"/>
      <c r="J395" s="109"/>
      <c r="K395" s="109"/>
    </row>
    <row r="396" spans="1:11" s="19" customFormat="1" ht="11.25">
      <c r="A396" s="109"/>
      <c r="B396" s="109"/>
      <c r="C396" s="109"/>
      <c r="D396" s="109"/>
      <c r="E396" s="109"/>
      <c r="F396" s="109"/>
      <c r="G396" s="109"/>
      <c r="H396" s="109"/>
      <c r="I396" s="109"/>
      <c r="J396" s="109"/>
      <c r="K396" s="109"/>
    </row>
    <row r="397" spans="1:11" s="19" customFormat="1" ht="11.25">
      <c r="A397" s="109"/>
      <c r="B397" s="109"/>
      <c r="C397" s="109"/>
      <c r="D397" s="109"/>
      <c r="E397" s="109"/>
      <c r="F397" s="109"/>
      <c r="G397" s="109"/>
      <c r="H397" s="109"/>
      <c r="I397" s="109"/>
      <c r="J397" s="109"/>
      <c r="K397" s="109"/>
    </row>
    <row r="398" spans="1:11" s="19" customFormat="1" ht="11.25">
      <c r="A398" s="109"/>
      <c r="B398" s="109"/>
      <c r="C398" s="109"/>
      <c r="D398" s="109"/>
      <c r="E398" s="109"/>
      <c r="F398" s="109"/>
      <c r="G398" s="109"/>
      <c r="H398" s="109"/>
      <c r="I398" s="109"/>
      <c r="J398" s="109"/>
      <c r="K398" s="109"/>
    </row>
    <row r="399" spans="1:11" s="19" customFormat="1" ht="11.25">
      <c r="A399" s="109"/>
      <c r="B399" s="109"/>
      <c r="C399" s="109"/>
      <c r="D399" s="109"/>
      <c r="E399" s="109"/>
      <c r="F399" s="109"/>
      <c r="G399" s="109"/>
      <c r="H399" s="109"/>
      <c r="I399" s="109"/>
      <c r="J399" s="109"/>
      <c r="K399" s="109"/>
    </row>
    <row r="400" spans="1:11" s="19" customFormat="1" ht="11.25">
      <c r="A400" s="109"/>
      <c r="B400" s="109"/>
      <c r="C400" s="109"/>
      <c r="D400" s="109"/>
      <c r="E400" s="109"/>
      <c r="F400" s="109"/>
      <c r="G400" s="109"/>
      <c r="H400" s="109"/>
      <c r="I400" s="109"/>
      <c r="J400" s="109"/>
      <c r="K400" s="109"/>
    </row>
    <row r="401" spans="1:11" s="19" customFormat="1" ht="11.25">
      <c r="A401" s="109"/>
      <c r="B401" s="109"/>
      <c r="C401" s="109"/>
      <c r="D401" s="109"/>
      <c r="E401" s="109"/>
      <c r="F401" s="109"/>
      <c r="G401" s="109"/>
      <c r="H401" s="109"/>
      <c r="I401" s="109"/>
      <c r="J401" s="109"/>
      <c r="K401" s="109"/>
    </row>
    <row r="402" spans="1:11" s="19" customFormat="1" ht="11.25">
      <c r="A402" s="109"/>
      <c r="B402" s="109"/>
      <c r="C402" s="109"/>
      <c r="D402" s="109"/>
      <c r="E402" s="109"/>
      <c r="F402" s="109"/>
      <c r="G402" s="109"/>
      <c r="H402" s="109"/>
      <c r="I402" s="109"/>
      <c r="J402" s="109"/>
      <c r="K402" s="109"/>
    </row>
    <row r="403" spans="1:11" s="19" customFormat="1" ht="11.25">
      <c r="A403" s="109"/>
      <c r="B403" s="109"/>
      <c r="C403" s="109"/>
      <c r="D403" s="109"/>
      <c r="E403" s="109"/>
      <c r="F403" s="109"/>
      <c r="G403" s="109"/>
      <c r="H403" s="109"/>
      <c r="I403" s="109"/>
      <c r="J403" s="109"/>
      <c r="K403" s="109"/>
    </row>
    <row r="404" spans="1:11" s="19" customFormat="1" ht="11.25">
      <c r="A404" s="109"/>
      <c r="B404" s="109"/>
      <c r="C404" s="109"/>
      <c r="D404" s="109"/>
      <c r="E404" s="109"/>
      <c r="F404" s="109"/>
      <c r="G404" s="109"/>
      <c r="H404" s="109"/>
      <c r="I404" s="109"/>
      <c r="J404" s="109"/>
      <c r="K404" s="109"/>
    </row>
    <row r="405" spans="1:11" s="19" customFormat="1" ht="11.25">
      <c r="A405" s="109"/>
      <c r="B405" s="109"/>
      <c r="C405" s="109"/>
      <c r="D405" s="109"/>
      <c r="E405" s="109"/>
      <c r="F405" s="109"/>
      <c r="G405" s="109"/>
      <c r="H405" s="109"/>
      <c r="I405" s="109"/>
      <c r="J405" s="109"/>
      <c r="K405" s="109"/>
    </row>
    <row r="406" spans="1:11" s="19" customFormat="1" ht="11.25">
      <c r="A406" s="109"/>
      <c r="B406" s="109"/>
      <c r="C406" s="109"/>
      <c r="D406" s="109"/>
      <c r="E406" s="109"/>
      <c r="F406" s="109"/>
      <c r="G406" s="109"/>
      <c r="H406" s="109"/>
      <c r="I406" s="109"/>
      <c r="J406" s="109"/>
      <c r="K406" s="109"/>
    </row>
    <row r="407" spans="1:11" s="19" customFormat="1" ht="11.25">
      <c r="A407" s="109"/>
      <c r="B407" s="109"/>
      <c r="C407" s="109"/>
      <c r="D407" s="109"/>
      <c r="E407" s="109"/>
      <c r="F407" s="109"/>
      <c r="G407" s="109"/>
      <c r="H407" s="109"/>
      <c r="I407" s="109"/>
      <c r="J407" s="109"/>
      <c r="K407" s="109"/>
    </row>
    <row r="408" spans="1:11" s="19" customFormat="1" ht="11.25">
      <c r="A408" s="109"/>
      <c r="B408" s="109"/>
      <c r="C408" s="109"/>
      <c r="D408" s="109"/>
      <c r="E408" s="109"/>
      <c r="F408" s="109"/>
      <c r="G408" s="109"/>
      <c r="H408" s="109"/>
      <c r="I408" s="109"/>
      <c r="J408" s="109"/>
      <c r="K408" s="109"/>
    </row>
    <row r="409" spans="1:11" s="19" customFormat="1" ht="11.25">
      <c r="A409" s="109"/>
      <c r="B409" s="109"/>
      <c r="C409" s="109"/>
      <c r="D409" s="109"/>
      <c r="E409" s="109"/>
      <c r="F409" s="109"/>
      <c r="G409" s="109"/>
      <c r="H409" s="109"/>
      <c r="I409" s="109"/>
      <c r="J409" s="109"/>
      <c r="K409" s="109"/>
    </row>
    <row r="410" spans="1:11" s="19" customFormat="1" ht="11.25">
      <c r="A410" s="109"/>
      <c r="B410" s="109"/>
      <c r="C410" s="109"/>
      <c r="D410" s="109"/>
      <c r="E410" s="109"/>
      <c r="F410" s="109"/>
      <c r="G410" s="109"/>
      <c r="H410" s="109"/>
      <c r="I410" s="109"/>
      <c r="J410" s="109"/>
      <c r="K410" s="109"/>
    </row>
    <row r="411" spans="1:11" s="19" customFormat="1" ht="11.25">
      <c r="A411" s="109"/>
      <c r="B411" s="109"/>
      <c r="C411" s="109"/>
      <c r="D411" s="109"/>
      <c r="E411" s="109"/>
      <c r="F411" s="109"/>
      <c r="G411" s="109"/>
      <c r="H411" s="109"/>
      <c r="I411" s="109"/>
      <c r="J411" s="109"/>
      <c r="K411" s="109"/>
    </row>
    <row r="412" spans="1:11" s="19" customFormat="1" ht="11.25">
      <c r="A412" s="109"/>
      <c r="B412" s="109"/>
      <c r="C412" s="109"/>
      <c r="D412" s="109"/>
      <c r="E412" s="109"/>
      <c r="F412" s="109"/>
      <c r="G412" s="109"/>
      <c r="H412" s="109"/>
      <c r="I412" s="109"/>
      <c r="J412" s="109"/>
      <c r="K412" s="109"/>
    </row>
    <row r="413" spans="1:11" s="19" customFormat="1" ht="11.25">
      <c r="A413" s="109"/>
      <c r="B413" s="109"/>
      <c r="C413" s="109"/>
      <c r="D413" s="109"/>
      <c r="E413" s="109"/>
      <c r="F413" s="109"/>
      <c r="G413" s="109"/>
      <c r="H413" s="109"/>
      <c r="I413" s="109"/>
      <c r="J413" s="109"/>
      <c r="K413" s="109"/>
    </row>
    <row r="414" spans="1:11" s="19" customFormat="1" ht="11.25">
      <c r="A414" s="109"/>
      <c r="B414" s="109"/>
      <c r="C414" s="109"/>
      <c r="D414" s="109"/>
      <c r="E414" s="109"/>
      <c r="F414" s="109"/>
      <c r="G414" s="109"/>
      <c r="H414" s="109"/>
      <c r="I414" s="109"/>
      <c r="J414" s="109"/>
      <c r="K414" s="109"/>
    </row>
    <row r="415" spans="1:11" s="19" customFormat="1" ht="11.25">
      <c r="A415" s="109"/>
      <c r="B415" s="109"/>
      <c r="C415" s="109"/>
      <c r="D415" s="109"/>
      <c r="E415" s="109"/>
      <c r="F415" s="109"/>
      <c r="G415" s="109"/>
      <c r="H415" s="109"/>
      <c r="I415" s="109"/>
      <c r="J415" s="109"/>
      <c r="K415" s="109"/>
    </row>
    <row r="416" spans="1:11" s="19" customFormat="1" ht="11.25">
      <c r="A416" s="109"/>
      <c r="B416" s="109"/>
      <c r="C416" s="109"/>
      <c r="D416" s="109"/>
      <c r="E416" s="109"/>
      <c r="F416" s="109"/>
      <c r="G416" s="109"/>
      <c r="H416" s="109"/>
      <c r="I416" s="109"/>
      <c r="J416" s="109"/>
      <c r="K416" s="109"/>
    </row>
    <row r="417" spans="1:11" s="19" customFormat="1" ht="11.25">
      <c r="A417" s="109"/>
      <c r="B417" s="109"/>
      <c r="C417" s="109"/>
      <c r="D417" s="109"/>
      <c r="E417" s="109"/>
      <c r="F417" s="109"/>
      <c r="G417" s="109"/>
      <c r="H417" s="109"/>
      <c r="I417" s="109"/>
      <c r="J417" s="109"/>
      <c r="K417" s="109"/>
    </row>
    <row r="418" spans="1:11" s="19" customFormat="1" ht="11.25">
      <c r="A418" s="109"/>
      <c r="B418" s="109"/>
      <c r="C418" s="109"/>
      <c r="D418" s="109"/>
      <c r="E418" s="109"/>
      <c r="F418" s="109"/>
      <c r="G418" s="109"/>
      <c r="H418" s="109"/>
      <c r="I418" s="109"/>
      <c r="J418" s="109"/>
      <c r="K418" s="109"/>
    </row>
    <row r="419" spans="1:11" s="19" customFormat="1" ht="11.25">
      <c r="A419" s="109"/>
      <c r="B419" s="109"/>
      <c r="C419" s="109"/>
      <c r="D419" s="109"/>
      <c r="E419" s="109"/>
      <c r="F419" s="109"/>
      <c r="G419" s="109"/>
      <c r="H419" s="109"/>
      <c r="I419" s="109"/>
      <c r="J419" s="109"/>
      <c r="K419" s="109"/>
    </row>
    <row r="420" spans="1:11" s="19" customFormat="1" ht="11.25">
      <c r="A420" s="109"/>
      <c r="B420" s="109"/>
      <c r="C420" s="109"/>
      <c r="D420" s="109"/>
      <c r="E420" s="109"/>
      <c r="F420" s="109"/>
      <c r="G420" s="109"/>
      <c r="H420" s="109"/>
      <c r="I420" s="109"/>
      <c r="J420" s="109"/>
      <c r="K420" s="109"/>
    </row>
    <row r="421" spans="1:11" s="19" customFormat="1" ht="11.25">
      <c r="A421" s="109"/>
      <c r="B421" s="109"/>
      <c r="C421" s="109"/>
      <c r="D421" s="109"/>
      <c r="E421" s="109"/>
      <c r="F421" s="109"/>
      <c r="G421" s="109"/>
      <c r="H421" s="109"/>
      <c r="I421" s="109"/>
      <c r="J421" s="109"/>
      <c r="K421" s="109"/>
    </row>
    <row r="422" spans="1:11" s="19" customFormat="1" ht="11.25">
      <c r="A422" s="109"/>
      <c r="B422" s="109"/>
      <c r="C422" s="109"/>
      <c r="D422" s="109"/>
      <c r="E422" s="109"/>
      <c r="F422" s="109"/>
      <c r="G422" s="109"/>
      <c r="H422" s="109"/>
      <c r="I422" s="109"/>
      <c r="J422" s="109"/>
      <c r="K422" s="109"/>
    </row>
    <row r="423" spans="1:11" s="19" customFormat="1" ht="11.25">
      <c r="A423" s="109"/>
      <c r="B423" s="109"/>
      <c r="C423" s="109"/>
      <c r="D423" s="109"/>
      <c r="E423" s="109"/>
      <c r="F423" s="109"/>
      <c r="G423" s="109"/>
      <c r="H423" s="109"/>
      <c r="I423" s="109"/>
      <c r="J423" s="109"/>
      <c r="K423" s="109"/>
    </row>
    <row r="424" spans="1:11" s="19" customFormat="1" ht="11.25">
      <c r="A424" s="109"/>
      <c r="B424" s="109"/>
      <c r="C424" s="109"/>
      <c r="D424" s="109"/>
      <c r="E424" s="109"/>
      <c r="F424" s="109"/>
      <c r="G424" s="109"/>
      <c r="H424" s="109"/>
      <c r="I424" s="109"/>
      <c r="J424" s="109"/>
      <c r="K424" s="109"/>
    </row>
    <row r="425" spans="1:11" s="19" customFormat="1" ht="11.25">
      <c r="A425" s="109"/>
      <c r="B425" s="109"/>
      <c r="C425" s="109"/>
      <c r="D425" s="109"/>
      <c r="E425" s="109"/>
      <c r="F425" s="109"/>
      <c r="G425" s="109"/>
      <c r="H425" s="109"/>
      <c r="I425" s="109"/>
      <c r="J425" s="109"/>
      <c r="K425" s="109"/>
    </row>
    <row r="426" spans="1:11" s="19" customFormat="1" ht="11.25">
      <c r="A426" s="109"/>
      <c r="B426" s="109"/>
      <c r="C426" s="109"/>
      <c r="D426" s="109"/>
      <c r="E426" s="109"/>
      <c r="F426" s="109"/>
      <c r="G426" s="109"/>
      <c r="H426" s="109"/>
      <c r="I426" s="109"/>
      <c r="J426" s="109"/>
      <c r="K426" s="109"/>
    </row>
    <row r="427" spans="1:11" s="19" customFormat="1" ht="11.25">
      <c r="A427" s="109"/>
      <c r="B427" s="109"/>
      <c r="C427" s="109"/>
      <c r="D427" s="109"/>
      <c r="E427" s="109"/>
      <c r="F427" s="109"/>
      <c r="G427" s="109"/>
      <c r="H427" s="109"/>
      <c r="I427" s="109"/>
      <c r="J427" s="109"/>
      <c r="K427" s="109"/>
    </row>
    <row r="428" spans="1:11" s="19" customFormat="1" ht="11.25">
      <c r="A428" s="109"/>
      <c r="B428" s="109"/>
      <c r="C428" s="109"/>
      <c r="D428" s="109"/>
      <c r="E428" s="109"/>
      <c r="F428" s="109"/>
      <c r="G428" s="109"/>
      <c r="H428" s="109"/>
      <c r="I428" s="109"/>
      <c r="J428" s="109"/>
      <c r="K428" s="109"/>
    </row>
    <row r="429" spans="1:11" s="19" customFormat="1" ht="11.25">
      <c r="A429" s="109"/>
      <c r="B429" s="109"/>
      <c r="C429" s="109"/>
      <c r="D429" s="109"/>
      <c r="E429" s="109"/>
      <c r="F429" s="109"/>
      <c r="G429" s="109"/>
      <c r="H429" s="109"/>
      <c r="I429" s="109"/>
      <c r="J429" s="109"/>
      <c r="K429" s="109"/>
    </row>
    <row r="430" spans="1:11" s="19" customFormat="1" ht="11.25">
      <c r="A430" s="109"/>
      <c r="B430" s="109"/>
      <c r="C430" s="109"/>
      <c r="D430" s="109"/>
      <c r="E430" s="109"/>
      <c r="F430" s="109"/>
      <c r="G430" s="109"/>
      <c r="H430" s="109"/>
      <c r="I430" s="109"/>
      <c r="J430" s="109"/>
      <c r="K430" s="109"/>
    </row>
    <row r="431" spans="1:11" s="19" customFormat="1" ht="11.25">
      <c r="A431" s="109"/>
      <c r="B431" s="109"/>
      <c r="C431" s="109"/>
      <c r="D431" s="109"/>
      <c r="E431" s="109"/>
      <c r="F431" s="109"/>
      <c r="G431" s="109"/>
      <c r="H431" s="109"/>
      <c r="I431" s="109"/>
      <c r="J431" s="109"/>
      <c r="K431" s="109"/>
    </row>
    <row r="432" spans="1:11" s="19" customFormat="1" ht="11.25">
      <c r="A432" s="109"/>
      <c r="B432" s="109"/>
      <c r="C432" s="109"/>
      <c r="D432" s="109"/>
      <c r="E432" s="109"/>
      <c r="F432" s="109"/>
      <c r="G432" s="109"/>
      <c r="H432" s="109"/>
      <c r="I432" s="109"/>
      <c r="J432" s="109"/>
      <c r="K432" s="109"/>
    </row>
    <row r="433" spans="1:11" s="19" customFormat="1" ht="11.25">
      <c r="A433" s="109"/>
      <c r="B433" s="109"/>
      <c r="C433" s="109"/>
      <c r="D433" s="109"/>
      <c r="E433" s="109"/>
      <c r="F433" s="109"/>
      <c r="G433" s="109"/>
      <c r="H433" s="109"/>
      <c r="I433" s="109"/>
      <c r="J433" s="109"/>
      <c r="K433" s="109"/>
    </row>
    <row r="434" spans="1:11" s="19" customFormat="1" ht="11.25">
      <c r="A434" s="109"/>
      <c r="B434" s="109"/>
      <c r="C434" s="109"/>
      <c r="D434" s="109"/>
      <c r="E434" s="109"/>
      <c r="F434" s="109"/>
      <c r="G434" s="109"/>
      <c r="H434" s="109"/>
      <c r="I434" s="109"/>
      <c r="J434" s="109"/>
      <c r="K434" s="109"/>
    </row>
    <row r="435" spans="1:11" s="19" customFormat="1" ht="11.25">
      <c r="A435" s="109"/>
      <c r="B435" s="109"/>
      <c r="C435" s="109"/>
      <c r="D435" s="109"/>
      <c r="E435" s="109"/>
      <c r="F435" s="109"/>
      <c r="G435" s="109"/>
      <c r="H435" s="109"/>
      <c r="I435" s="109"/>
      <c r="J435" s="109"/>
      <c r="K435" s="109"/>
    </row>
    <row r="436" spans="1:11" s="19" customFormat="1" ht="11.25">
      <c r="A436" s="109"/>
      <c r="B436" s="109"/>
      <c r="C436" s="109"/>
      <c r="D436" s="109"/>
      <c r="E436" s="109"/>
      <c r="F436" s="109"/>
      <c r="G436" s="109"/>
      <c r="H436" s="109"/>
      <c r="I436" s="109"/>
      <c r="J436" s="109"/>
      <c r="K436" s="109"/>
    </row>
    <row r="437" spans="1:11" s="19" customFormat="1" ht="11.25">
      <c r="A437" s="109"/>
      <c r="B437" s="109"/>
      <c r="C437" s="109"/>
      <c r="D437" s="109"/>
      <c r="E437" s="109"/>
      <c r="F437" s="109"/>
      <c r="G437" s="109"/>
      <c r="H437" s="109"/>
      <c r="I437" s="109"/>
      <c r="J437" s="109"/>
      <c r="K437" s="109"/>
    </row>
    <row r="438" spans="1:11" s="19" customFormat="1" ht="11.25">
      <c r="A438" s="109"/>
      <c r="B438" s="109"/>
      <c r="C438" s="109"/>
      <c r="D438" s="109"/>
      <c r="E438" s="109"/>
      <c r="F438" s="109"/>
      <c r="G438" s="109"/>
      <c r="H438" s="109"/>
      <c r="I438" s="109"/>
      <c r="J438" s="109"/>
      <c r="K438" s="109"/>
    </row>
    <row r="439" spans="1:11" s="19" customFormat="1" ht="11.25">
      <c r="A439" s="109"/>
      <c r="B439" s="109"/>
      <c r="C439" s="109"/>
      <c r="D439" s="109"/>
      <c r="E439" s="109"/>
      <c r="F439" s="109"/>
      <c r="G439" s="109"/>
      <c r="H439" s="109"/>
      <c r="I439" s="109"/>
      <c r="J439" s="109"/>
      <c r="K439" s="109"/>
    </row>
    <row r="440" spans="1:11" s="19" customFormat="1" ht="11.25">
      <c r="A440" s="109"/>
      <c r="B440" s="109"/>
      <c r="C440" s="109"/>
      <c r="D440" s="109"/>
      <c r="E440" s="109"/>
      <c r="F440" s="109"/>
      <c r="G440" s="109"/>
      <c r="H440" s="109"/>
      <c r="I440" s="109"/>
      <c r="J440" s="109"/>
      <c r="K440" s="109"/>
    </row>
    <row r="441" spans="1:11" s="19" customFormat="1" ht="11.25">
      <c r="A441" s="109"/>
      <c r="B441" s="109"/>
      <c r="C441" s="109"/>
      <c r="D441" s="109"/>
      <c r="E441" s="109"/>
      <c r="F441" s="109"/>
      <c r="G441" s="109"/>
      <c r="H441" s="109"/>
      <c r="I441" s="109"/>
      <c r="J441" s="109"/>
      <c r="K441" s="109"/>
    </row>
    <row r="442" spans="1:11" s="19" customFormat="1" ht="11.25">
      <c r="A442" s="109"/>
      <c r="B442" s="109"/>
      <c r="C442" s="109"/>
      <c r="D442" s="109"/>
      <c r="E442" s="109"/>
      <c r="F442" s="109"/>
      <c r="G442" s="109"/>
      <c r="H442" s="109"/>
      <c r="I442" s="109"/>
      <c r="J442" s="109"/>
      <c r="K442" s="109"/>
    </row>
    <row r="443" spans="1:11" s="19" customFormat="1" ht="11.25">
      <c r="A443" s="109"/>
      <c r="B443" s="109"/>
      <c r="C443" s="109"/>
      <c r="D443" s="109"/>
      <c r="E443" s="109"/>
      <c r="F443" s="109"/>
      <c r="G443" s="109"/>
      <c r="H443" s="109"/>
      <c r="I443" s="109"/>
      <c r="J443" s="109"/>
      <c r="K443" s="109"/>
    </row>
    <row r="444" spans="1:11" s="19" customFormat="1" ht="11.25">
      <c r="A444" s="109"/>
      <c r="B444" s="109"/>
      <c r="C444" s="109"/>
      <c r="D444" s="109"/>
      <c r="E444" s="109"/>
      <c r="F444" s="109"/>
      <c r="G444" s="109"/>
      <c r="H444" s="109"/>
      <c r="I444" s="109"/>
      <c r="J444" s="109"/>
      <c r="K444" s="109"/>
    </row>
    <row r="445" spans="1:11" s="19" customFormat="1" ht="11.25">
      <c r="A445" s="109"/>
      <c r="B445" s="109"/>
      <c r="C445" s="109"/>
      <c r="D445" s="109"/>
      <c r="E445" s="109"/>
      <c r="F445" s="109"/>
      <c r="G445" s="109"/>
      <c r="H445" s="109"/>
      <c r="I445" s="109"/>
      <c r="J445" s="109"/>
      <c r="K445" s="109"/>
    </row>
    <row r="446" spans="1:11" s="19" customFormat="1" ht="11.25">
      <c r="A446" s="109"/>
      <c r="B446" s="109"/>
      <c r="C446" s="109"/>
      <c r="D446" s="109"/>
      <c r="E446" s="109"/>
      <c r="F446" s="109"/>
      <c r="G446" s="109"/>
      <c r="H446" s="109"/>
      <c r="I446" s="109"/>
      <c r="J446" s="109"/>
      <c r="K446" s="109"/>
    </row>
    <row r="447" spans="1:11" s="19" customFormat="1" ht="11.25">
      <c r="A447" s="109"/>
      <c r="B447" s="109"/>
      <c r="C447" s="109"/>
      <c r="D447" s="109"/>
      <c r="E447" s="109"/>
      <c r="F447" s="109"/>
      <c r="G447" s="109"/>
      <c r="H447" s="109"/>
      <c r="I447" s="109"/>
      <c r="J447" s="109"/>
      <c r="K447" s="109"/>
    </row>
    <row r="448" spans="1:11" s="19" customFormat="1" ht="11.25">
      <c r="A448" s="109"/>
      <c r="B448" s="109"/>
      <c r="C448" s="109"/>
      <c r="D448" s="109"/>
      <c r="E448" s="109"/>
      <c r="F448" s="109"/>
      <c r="G448" s="109"/>
      <c r="H448" s="109"/>
      <c r="I448" s="109"/>
      <c r="J448" s="109"/>
      <c r="K448" s="109"/>
    </row>
    <row r="449" spans="1:11" s="19" customFormat="1" ht="11.25">
      <c r="A449" s="109"/>
      <c r="B449" s="109"/>
      <c r="C449" s="109"/>
      <c r="D449" s="109"/>
      <c r="E449" s="109"/>
      <c r="F449" s="109"/>
      <c r="G449" s="109"/>
      <c r="H449" s="109"/>
      <c r="I449" s="109"/>
      <c r="J449" s="109"/>
      <c r="K449" s="109"/>
    </row>
    <row r="450" spans="1:11" s="19" customFormat="1" ht="11.25">
      <c r="A450" s="109"/>
      <c r="B450" s="109"/>
      <c r="C450" s="109"/>
      <c r="D450" s="109"/>
      <c r="E450" s="109"/>
      <c r="F450" s="109"/>
      <c r="G450" s="109"/>
      <c r="H450" s="109"/>
      <c r="I450" s="109"/>
      <c r="J450" s="109"/>
      <c r="K450" s="109"/>
    </row>
    <row r="451" spans="1:11" s="19" customFormat="1" ht="11.25">
      <c r="A451" s="109"/>
      <c r="B451" s="109"/>
      <c r="C451" s="109"/>
      <c r="D451" s="109"/>
      <c r="E451" s="109"/>
      <c r="F451" s="109"/>
      <c r="G451" s="109"/>
      <c r="H451" s="109"/>
      <c r="I451" s="109"/>
      <c r="J451" s="109"/>
      <c r="K451" s="109"/>
    </row>
    <row r="452" spans="1:11" s="19" customFormat="1" ht="11.25">
      <c r="A452" s="109"/>
      <c r="B452" s="109"/>
      <c r="C452" s="109"/>
      <c r="D452" s="109"/>
      <c r="E452" s="109"/>
      <c r="F452" s="109"/>
      <c r="G452" s="109"/>
      <c r="H452" s="109"/>
      <c r="I452" s="109"/>
      <c r="J452" s="109"/>
      <c r="K452" s="109"/>
    </row>
    <row r="453" spans="1:11" s="19" customFormat="1" ht="11.25">
      <c r="A453" s="109"/>
      <c r="B453" s="109"/>
      <c r="C453" s="109"/>
      <c r="D453" s="109"/>
      <c r="E453" s="109"/>
      <c r="F453" s="109"/>
      <c r="G453" s="109"/>
      <c r="H453" s="109"/>
      <c r="I453" s="109"/>
      <c r="J453" s="109"/>
      <c r="K453" s="109"/>
    </row>
    <row r="454" spans="1:11" s="19" customFormat="1" ht="11.25">
      <c r="A454" s="109"/>
      <c r="B454" s="109"/>
      <c r="C454" s="109"/>
      <c r="D454" s="109"/>
      <c r="E454" s="109"/>
      <c r="F454" s="109"/>
      <c r="G454" s="109"/>
      <c r="H454" s="109"/>
      <c r="I454" s="109"/>
      <c r="J454" s="109"/>
      <c r="K454" s="109"/>
    </row>
    <row r="455" spans="1:11" s="19" customFormat="1" ht="11.25">
      <c r="A455" s="109"/>
      <c r="B455" s="109"/>
      <c r="C455" s="109"/>
      <c r="D455" s="109"/>
      <c r="E455" s="109"/>
      <c r="F455" s="109"/>
      <c r="G455" s="109"/>
      <c r="H455" s="109"/>
      <c r="I455" s="109"/>
      <c r="J455" s="109"/>
      <c r="K455" s="109"/>
    </row>
    <row r="456" spans="1:11" s="19" customFormat="1" ht="11.25">
      <c r="A456" s="109"/>
      <c r="B456" s="109"/>
      <c r="C456" s="109"/>
      <c r="D456" s="109"/>
      <c r="E456" s="109"/>
      <c r="F456" s="109"/>
      <c r="G456" s="109"/>
      <c r="H456" s="109"/>
      <c r="I456" s="109"/>
      <c r="J456" s="109"/>
      <c r="K456" s="109"/>
    </row>
    <row r="457" spans="1:11" s="19" customFormat="1" ht="11.25">
      <c r="A457" s="109"/>
      <c r="B457" s="109"/>
      <c r="C457" s="109"/>
      <c r="D457" s="109"/>
      <c r="E457" s="109"/>
      <c r="F457" s="109"/>
      <c r="G457" s="109"/>
      <c r="H457" s="109"/>
      <c r="I457" s="109"/>
      <c r="J457" s="109"/>
      <c r="K457" s="109"/>
    </row>
    <row r="458" spans="1:11" s="19" customFormat="1" ht="11.25">
      <c r="A458" s="109"/>
      <c r="B458" s="109"/>
      <c r="C458" s="109"/>
      <c r="D458" s="109"/>
      <c r="E458" s="109"/>
      <c r="F458" s="109"/>
      <c r="G458" s="109"/>
      <c r="H458" s="109"/>
      <c r="I458" s="109"/>
      <c r="J458" s="109"/>
      <c r="K458" s="109"/>
    </row>
    <row r="459" spans="1:11" s="19" customFormat="1" ht="11.25">
      <c r="A459" s="109"/>
      <c r="B459" s="109"/>
      <c r="C459" s="109"/>
      <c r="D459" s="109"/>
      <c r="E459" s="109"/>
      <c r="F459" s="109"/>
      <c r="G459" s="109"/>
      <c r="H459" s="109"/>
      <c r="I459" s="109"/>
      <c r="J459" s="109"/>
      <c r="K459" s="109"/>
    </row>
    <row r="460" spans="1:11" s="19" customFormat="1" ht="11.25">
      <c r="A460" s="109"/>
      <c r="B460" s="109"/>
      <c r="C460" s="109"/>
      <c r="D460" s="109"/>
      <c r="E460" s="109"/>
      <c r="F460" s="109"/>
      <c r="G460" s="109"/>
      <c r="H460" s="109"/>
      <c r="I460" s="109"/>
      <c r="J460" s="109"/>
      <c r="K460" s="109"/>
    </row>
    <row r="461" spans="1:11" s="19" customFormat="1" ht="11.25">
      <c r="A461" s="109"/>
      <c r="B461" s="109"/>
      <c r="C461" s="109"/>
      <c r="D461" s="109"/>
      <c r="E461" s="109"/>
      <c r="F461" s="109"/>
      <c r="G461" s="109"/>
      <c r="H461" s="109"/>
      <c r="I461" s="109"/>
      <c r="J461" s="109"/>
      <c r="K461" s="109"/>
    </row>
    <row r="462" spans="1:11" s="19" customFormat="1" ht="11.25">
      <c r="A462" s="109"/>
      <c r="B462" s="109"/>
      <c r="C462" s="109"/>
      <c r="D462" s="109"/>
      <c r="E462" s="109"/>
      <c r="F462" s="109"/>
      <c r="G462" s="109"/>
      <c r="H462" s="109"/>
      <c r="I462" s="109"/>
      <c r="J462" s="109"/>
      <c r="K462" s="109"/>
    </row>
    <row r="463" spans="1:11" s="19" customFormat="1" ht="11.25">
      <c r="A463" s="109"/>
      <c r="B463" s="109"/>
      <c r="C463" s="109"/>
      <c r="D463" s="109"/>
      <c r="E463" s="109"/>
      <c r="F463" s="109"/>
      <c r="G463" s="109"/>
      <c r="H463" s="109"/>
      <c r="I463" s="109"/>
      <c r="J463" s="109"/>
      <c r="K463" s="109"/>
    </row>
    <row r="464" spans="1:11" s="19" customFormat="1" ht="11.25">
      <c r="A464" s="109"/>
      <c r="B464" s="109"/>
      <c r="C464" s="109"/>
      <c r="D464" s="109"/>
      <c r="E464" s="109"/>
      <c r="F464" s="109"/>
      <c r="G464" s="109"/>
      <c r="H464" s="109"/>
      <c r="I464" s="109"/>
      <c r="J464" s="109"/>
      <c r="K464" s="109"/>
    </row>
    <row r="465" spans="1:11" s="19" customFormat="1" ht="11.25">
      <c r="A465" s="109"/>
      <c r="B465" s="109"/>
      <c r="C465" s="109"/>
      <c r="D465" s="109"/>
      <c r="E465" s="109"/>
      <c r="F465" s="109"/>
      <c r="G465" s="109"/>
      <c r="H465" s="109"/>
      <c r="I465" s="109"/>
      <c r="J465" s="109"/>
      <c r="K465" s="109"/>
    </row>
    <row r="466" spans="1:11" s="19" customFormat="1" ht="11.25">
      <c r="A466" s="109"/>
      <c r="B466" s="109"/>
      <c r="C466" s="109"/>
      <c r="D466" s="109"/>
      <c r="E466" s="109"/>
      <c r="F466" s="109"/>
      <c r="G466" s="109"/>
      <c r="H466" s="109"/>
      <c r="I466" s="109"/>
      <c r="J466" s="109"/>
      <c r="K466" s="109"/>
    </row>
    <row r="467" spans="1:11" s="19" customFormat="1" ht="11.25">
      <c r="A467" s="109"/>
      <c r="B467" s="109"/>
      <c r="C467" s="109"/>
      <c r="D467" s="109"/>
      <c r="E467" s="109"/>
      <c r="F467" s="109"/>
      <c r="G467" s="109"/>
      <c r="H467" s="109"/>
      <c r="I467" s="109"/>
      <c r="J467" s="109"/>
      <c r="K467" s="109"/>
    </row>
    <row r="468" spans="1:11" s="19" customFormat="1" ht="11.25">
      <c r="A468" s="109"/>
      <c r="B468" s="109"/>
      <c r="C468" s="109"/>
      <c r="D468" s="109"/>
      <c r="E468" s="109"/>
      <c r="F468" s="109"/>
      <c r="G468" s="109"/>
      <c r="H468" s="109"/>
      <c r="I468" s="109"/>
      <c r="J468" s="109"/>
      <c r="K468" s="109"/>
    </row>
    <row r="469" spans="1:11" s="19" customFormat="1" ht="11.25">
      <c r="A469" s="109"/>
      <c r="B469" s="109"/>
      <c r="C469" s="109"/>
      <c r="D469" s="109"/>
      <c r="E469" s="109"/>
      <c r="F469" s="109"/>
      <c r="G469" s="109"/>
      <c r="H469" s="109"/>
      <c r="I469" s="109"/>
      <c r="J469" s="109"/>
      <c r="K469" s="109"/>
    </row>
    <row r="470" spans="1:11" s="19" customFormat="1" ht="11.25">
      <c r="A470" s="109"/>
      <c r="B470" s="109"/>
      <c r="C470" s="109"/>
      <c r="D470" s="109"/>
      <c r="E470" s="109"/>
      <c r="F470" s="109"/>
      <c r="G470" s="109"/>
      <c r="H470" s="109"/>
      <c r="I470" s="109"/>
      <c r="J470" s="109"/>
      <c r="K470" s="109"/>
    </row>
    <row r="471" spans="1:11" s="19" customFormat="1" ht="11.25">
      <c r="A471" s="109"/>
      <c r="B471" s="109"/>
      <c r="C471" s="109"/>
      <c r="D471" s="109"/>
      <c r="E471" s="109"/>
      <c r="F471" s="109"/>
      <c r="G471" s="109"/>
      <c r="H471" s="109"/>
      <c r="I471" s="109"/>
      <c r="J471" s="109"/>
      <c r="K471" s="109"/>
    </row>
    <row r="472" spans="1:11" s="19" customFormat="1" ht="11.25">
      <c r="A472" s="109"/>
      <c r="B472" s="109"/>
      <c r="C472" s="109"/>
      <c r="D472" s="109"/>
      <c r="E472" s="109"/>
      <c r="F472" s="109"/>
      <c r="G472" s="109"/>
      <c r="H472" s="109"/>
      <c r="I472" s="109"/>
      <c r="J472" s="109"/>
      <c r="K472" s="109"/>
    </row>
    <row r="473" spans="1:11" s="19" customFormat="1" ht="11.25">
      <c r="A473" s="109"/>
      <c r="B473" s="109"/>
      <c r="C473" s="109"/>
      <c r="D473" s="109"/>
      <c r="E473" s="109"/>
      <c r="F473" s="109"/>
      <c r="G473" s="109"/>
      <c r="H473" s="109"/>
      <c r="I473" s="109"/>
      <c r="J473" s="109"/>
      <c r="K473" s="109"/>
    </row>
    <row r="474" spans="1:11" s="19" customFormat="1" ht="11.25">
      <c r="A474" s="109"/>
      <c r="B474" s="109"/>
      <c r="C474" s="109"/>
      <c r="D474" s="109"/>
      <c r="E474" s="109"/>
      <c r="F474" s="109"/>
      <c r="G474" s="109"/>
      <c r="H474" s="109"/>
      <c r="I474" s="109"/>
      <c r="J474" s="109"/>
      <c r="K474" s="109"/>
    </row>
    <row r="475" spans="1:11" s="19" customFormat="1" ht="11.25">
      <c r="A475" s="109"/>
      <c r="B475" s="109"/>
      <c r="C475" s="109"/>
      <c r="D475" s="109"/>
      <c r="E475" s="109"/>
      <c r="F475" s="109"/>
      <c r="G475" s="109"/>
      <c r="H475" s="109"/>
      <c r="I475" s="109"/>
      <c r="J475" s="109"/>
      <c r="K475" s="109"/>
    </row>
    <row r="476" spans="1:11" s="19" customFormat="1" ht="11.25">
      <c r="A476" s="109"/>
      <c r="B476" s="109"/>
      <c r="C476" s="109"/>
      <c r="D476" s="109"/>
      <c r="E476" s="109"/>
      <c r="F476" s="109"/>
      <c r="G476" s="109"/>
      <c r="H476" s="109"/>
      <c r="I476" s="109"/>
      <c r="J476" s="109"/>
      <c r="K476" s="109"/>
    </row>
    <row r="477" spans="1:11" s="19" customFormat="1" ht="11.25">
      <c r="A477" s="109"/>
      <c r="B477" s="109"/>
      <c r="C477" s="109"/>
      <c r="D477" s="109"/>
      <c r="E477" s="109"/>
      <c r="F477" s="109"/>
      <c r="G477" s="109"/>
      <c r="H477" s="109"/>
      <c r="I477" s="109"/>
      <c r="J477" s="109"/>
      <c r="K477" s="109"/>
    </row>
    <row r="478" spans="1:11" s="19" customFormat="1" ht="11.25">
      <c r="A478" s="109"/>
      <c r="B478" s="109"/>
      <c r="C478" s="109"/>
      <c r="D478" s="109"/>
      <c r="E478" s="109"/>
      <c r="F478" s="109"/>
      <c r="G478" s="109"/>
      <c r="H478" s="109"/>
      <c r="I478" s="109"/>
      <c r="J478" s="109"/>
      <c r="K478" s="109"/>
    </row>
    <row r="479" spans="1:11" s="19" customFormat="1" ht="11.25">
      <c r="A479" s="109"/>
      <c r="B479" s="109"/>
      <c r="C479" s="109"/>
      <c r="D479" s="109"/>
      <c r="E479" s="109"/>
      <c r="F479" s="109"/>
      <c r="G479" s="109"/>
      <c r="H479" s="109"/>
      <c r="I479" s="109"/>
      <c r="J479" s="109"/>
      <c r="K479" s="109"/>
    </row>
    <row r="480" spans="1:11" s="19" customFormat="1" ht="11.25">
      <c r="A480" s="109"/>
      <c r="B480" s="109"/>
      <c r="C480" s="109"/>
      <c r="D480" s="109"/>
      <c r="E480" s="109"/>
      <c r="F480" s="109"/>
      <c r="G480" s="109"/>
      <c r="H480" s="109"/>
      <c r="I480" s="109"/>
      <c r="J480" s="109"/>
      <c r="K480" s="109"/>
    </row>
    <row r="481" spans="1:11" s="19" customFormat="1" ht="11.25">
      <c r="A481" s="109"/>
      <c r="B481" s="109"/>
      <c r="C481" s="109"/>
      <c r="D481" s="109"/>
      <c r="E481" s="109"/>
      <c r="F481" s="109"/>
      <c r="G481" s="109"/>
      <c r="H481" s="109"/>
      <c r="I481" s="109"/>
      <c r="J481" s="109"/>
      <c r="K481" s="109"/>
    </row>
    <row r="482" spans="1:11" s="19" customFormat="1" ht="11.25">
      <c r="A482" s="109"/>
      <c r="B482" s="109"/>
      <c r="C482" s="109"/>
      <c r="D482" s="109"/>
      <c r="E482" s="109"/>
      <c r="F482" s="109"/>
      <c r="G482" s="109"/>
      <c r="H482" s="109"/>
      <c r="I482" s="109"/>
      <c r="J482" s="109"/>
      <c r="K482" s="109"/>
    </row>
    <row r="483" spans="1:11" s="19" customFormat="1" ht="11.25">
      <c r="A483" s="109"/>
      <c r="B483" s="109"/>
      <c r="C483" s="109"/>
      <c r="D483" s="109"/>
      <c r="E483" s="109"/>
      <c r="F483" s="109"/>
      <c r="G483" s="109"/>
      <c r="H483" s="109"/>
      <c r="I483" s="109"/>
      <c r="J483" s="109"/>
      <c r="K483" s="109"/>
    </row>
    <row r="484" spans="1:11" s="19" customFormat="1" ht="11.25">
      <c r="A484" s="109"/>
      <c r="B484" s="109"/>
      <c r="C484" s="109"/>
      <c r="D484" s="109"/>
      <c r="E484" s="109"/>
      <c r="F484" s="109"/>
      <c r="G484" s="109"/>
      <c r="H484" s="109"/>
      <c r="I484" s="109"/>
      <c r="J484" s="109"/>
      <c r="K484" s="109"/>
    </row>
    <row r="485" spans="1:11" s="19" customFormat="1" ht="11.25">
      <c r="A485" s="109"/>
      <c r="B485" s="109"/>
      <c r="C485" s="109"/>
      <c r="D485" s="109"/>
      <c r="E485" s="109"/>
      <c r="F485" s="109"/>
      <c r="G485" s="109"/>
      <c r="H485" s="109"/>
      <c r="I485" s="109"/>
      <c r="J485" s="109"/>
      <c r="K485" s="109"/>
    </row>
    <row r="486" spans="1:11" s="19" customFormat="1" ht="11.25">
      <c r="A486" s="109"/>
      <c r="B486" s="109"/>
      <c r="C486" s="109"/>
      <c r="D486" s="109"/>
      <c r="E486" s="109"/>
      <c r="F486" s="109"/>
      <c r="G486" s="109"/>
      <c r="H486" s="109"/>
      <c r="I486" s="109"/>
      <c r="J486" s="109"/>
      <c r="K486" s="109"/>
    </row>
    <row r="487" spans="1:11" s="19" customFormat="1" ht="11.25">
      <c r="A487" s="109"/>
      <c r="B487" s="109"/>
      <c r="C487" s="109"/>
      <c r="D487" s="109"/>
      <c r="E487" s="109"/>
      <c r="F487" s="109"/>
      <c r="G487" s="109"/>
      <c r="H487" s="109"/>
      <c r="I487" s="109"/>
      <c r="J487" s="109"/>
      <c r="K487" s="109"/>
    </row>
    <row r="488" spans="1:11" s="19" customFormat="1" ht="11.25">
      <c r="A488" s="109"/>
      <c r="B488" s="109"/>
      <c r="C488" s="109"/>
      <c r="D488" s="109"/>
      <c r="E488" s="109"/>
      <c r="F488" s="109"/>
      <c r="G488" s="109"/>
      <c r="H488" s="109"/>
      <c r="I488" s="109"/>
      <c r="J488" s="109"/>
      <c r="K488" s="109"/>
    </row>
    <row r="489" spans="1:11" s="19" customFormat="1" ht="11.25">
      <c r="A489" s="109"/>
      <c r="B489" s="109"/>
      <c r="C489" s="109"/>
      <c r="D489" s="109"/>
      <c r="E489" s="109"/>
      <c r="F489" s="109"/>
      <c r="G489" s="109"/>
      <c r="H489" s="109"/>
      <c r="I489" s="109"/>
      <c r="J489" s="109"/>
      <c r="K489" s="109"/>
    </row>
    <row r="490" spans="1:11" s="19" customFormat="1" ht="11.25">
      <c r="A490" s="109"/>
      <c r="B490" s="109"/>
      <c r="C490" s="109"/>
      <c r="D490" s="109"/>
      <c r="E490" s="109"/>
      <c r="F490" s="109"/>
      <c r="G490" s="109"/>
      <c r="H490" s="109"/>
      <c r="I490" s="109"/>
      <c r="J490" s="109"/>
      <c r="K490" s="109"/>
    </row>
  </sheetData>
  <sheetProtection/>
  <mergeCells count="7">
    <mergeCell ref="A2:K2"/>
    <mergeCell ref="A4:K4"/>
    <mergeCell ref="A6:K6"/>
    <mergeCell ref="A20:E20"/>
    <mergeCell ref="A8:E8"/>
    <mergeCell ref="A9:E9"/>
    <mergeCell ref="A19:E19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65"/>
  <sheetViews>
    <sheetView zoomScalePageLayoutView="0" workbookViewId="0" topLeftCell="A1">
      <selection activeCell="E28" sqref="E28"/>
    </sheetView>
  </sheetViews>
  <sheetFormatPr defaultColWidth="9.33203125" defaultRowHeight="11.25"/>
  <cols>
    <col min="1" max="1" width="4.66015625" style="2" customWidth="1"/>
    <col min="2" max="2" width="18.16015625" style="2" customWidth="1"/>
    <col min="3" max="3" width="12.5" style="2" customWidth="1"/>
    <col min="4" max="4" width="33.5" style="2" customWidth="1"/>
    <col min="5" max="5" width="24.83203125" style="2" customWidth="1"/>
    <col min="6" max="6" width="24.5" style="2" customWidth="1"/>
    <col min="7" max="7" width="32.5" style="2" customWidth="1"/>
    <col min="8" max="8" width="12.33203125" style="2" customWidth="1"/>
    <col min="9" max="9" width="13" style="2" customWidth="1"/>
  </cols>
  <sheetData>
    <row r="1" spans="1:9" s="19" customFormat="1" ht="11.25">
      <c r="A1" s="109"/>
      <c r="B1" s="109"/>
      <c r="C1" s="109"/>
      <c r="D1" s="109"/>
      <c r="E1" s="109"/>
      <c r="F1" s="109"/>
      <c r="G1" s="109"/>
      <c r="H1" s="109"/>
      <c r="I1" s="109"/>
    </row>
    <row r="2" spans="1:9" s="19" customFormat="1" ht="11.25">
      <c r="A2" s="109"/>
      <c r="B2" s="109"/>
      <c r="C2" s="109"/>
      <c r="D2" s="109"/>
      <c r="E2" s="109"/>
      <c r="F2" s="109"/>
      <c r="G2" s="109"/>
      <c r="H2" s="109"/>
      <c r="I2" s="109"/>
    </row>
    <row r="3" spans="1:12" s="51" customFormat="1" ht="17.25" customHeight="1">
      <c r="A3" s="345" t="s">
        <v>100</v>
      </c>
      <c r="B3" s="345"/>
      <c r="C3" s="345"/>
      <c r="D3" s="345"/>
      <c r="E3" s="345"/>
      <c r="F3" s="345"/>
      <c r="G3" s="345"/>
      <c r="H3" s="345"/>
      <c r="I3" s="345"/>
      <c r="J3" s="76"/>
      <c r="K3" s="76"/>
      <c r="L3" s="76"/>
    </row>
    <row r="4" spans="2:12" s="51" customFormat="1" ht="18">
      <c r="B4" s="176"/>
      <c r="C4" s="176"/>
      <c r="D4" s="176"/>
      <c r="E4" s="176"/>
      <c r="F4" s="176"/>
      <c r="G4" s="176"/>
      <c r="H4" s="176"/>
      <c r="I4" s="176"/>
      <c r="J4" s="32"/>
      <c r="K4" s="32"/>
      <c r="L4" s="32"/>
    </row>
    <row r="5" spans="1:9" s="111" customFormat="1" ht="56.25" customHeight="1">
      <c r="A5" s="350" t="s">
        <v>11</v>
      </c>
      <c r="B5" s="350"/>
      <c r="C5" s="350"/>
      <c r="D5" s="178" t="s">
        <v>149</v>
      </c>
      <c r="E5" s="178" t="s">
        <v>155</v>
      </c>
      <c r="F5" s="178" t="s">
        <v>13</v>
      </c>
      <c r="G5" s="178" t="s">
        <v>150</v>
      </c>
      <c r="H5" s="178" t="s">
        <v>15</v>
      </c>
      <c r="I5" s="178" t="s">
        <v>16</v>
      </c>
    </row>
    <row r="6" spans="1:13" s="112" customFormat="1" ht="12" customHeight="1">
      <c r="A6" s="351">
        <v>1</v>
      </c>
      <c r="B6" s="351"/>
      <c r="C6" s="351"/>
      <c r="D6" s="179">
        <v>2</v>
      </c>
      <c r="E6" s="179">
        <v>3</v>
      </c>
      <c r="F6" s="179">
        <v>4</v>
      </c>
      <c r="G6" s="179">
        <v>5</v>
      </c>
      <c r="H6" s="179" t="s">
        <v>17</v>
      </c>
      <c r="I6" s="179" t="s">
        <v>18</v>
      </c>
      <c r="J6" s="109"/>
      <c r="K6" s="109"/>
      <c r="L6" s="109"/>
      <c r="M6" s="109"/>
    </row>
    <row r="7" spans="1:16" s="73" customFormat="1" ht="12.75">
      <c r="A7" s="113" t="s">
        <v>64</v>
      </c>
      <c r="B7" s="114"/>
      <c r="C7" s="86"/>
      <c r="D7" s="180">
        <v>105436.05</v>
      </c>
      <c r="E7" s="181">
        <v>373761</v>
      </c>
      <c r="F7" s="181">
        <v>373761</v>
      </c>
      <c r="G7" s="180">
        <v>139791.87</v>
      </c>
      <c r="H7" s="180">
        <v>132.584509757336</v>
      </c>
      <c r="I7" s="180">
        <v>37.4014062462376</v>
      </c>
      <c r="J7" s="115"/>
      <c r="K7" s="115"/>
      <c r="L7" s="115"/>
      <c r="M7" s="115"/>
      <c r="N7" s="41"/>
      <c r="O7" s="41"/>
      <c r="P7" s="41"/>
    </row>
    <row r="8" spans="1:16" s="73" customFormat="1" ht="12.75">
      <c r="A8" s="116">
        <v>1</v>
      </c>
      <c r="B8" s="117" t="s">
        <v>102</v>
      </c>
      <c r="C8" s="118"/>
      <c r="D8" s="184">
        <v>105436.05</v>
      </c>
      <c r="E8" s="183">
        <v>373761</v>
      </c>
      <c r="F8" s="183">
        <v>373761</v>
      </c>
      <c r="G8" s="184">
        <v>139791.87</v>
      </c>
      <c r="H8" s="184">
        <v>132.584509757336</v>
      </c>
      <c r="I8" s="184">
        <v>37.4014062462376</v>
      </c>
      <c r="J8" s="115"/>
      <c r="K8" s="115"/>
      <c r="L8" s="115"/>
      <c r="M8" s="115"/>
      <c r="N8" s="41"/>
      <c r="O8" s="41"/>
      <c r="P8" s="41"/>
    </row>
    <row r="9" spans="1:16" s="73" customFormat="1" ht="12.75">
      <c r="A9" s="134"/>
      <c r="B9" s="135" t="s">
        <v>104</v>
      </c>
      <c r="C9" s="136"/>
      <c r="D9" s="182">
        <v>105436.05</v>
      </c>
      <c r="E9" s="185">
        <v>373761</v>
      </c>
      <c r="F9" s="185">
        <v>373761</v>
      </c>
      <c r="G9" s="182">
        <v>139791.87</v>
      </c>
      <c r="H9" s="182">
        <v>132.584509757336</v>
      </c>
      <c r="I9" s="182">
        <v>37.4014062462376</v>
      </c>
      <c r="J9" s="115"/>
      <c r="K9" s="115"/>
      <c r="L9" s="115"/>
      <c r="M9" s="115"/>
      <c r="N9" s="41"/>
      <c r="O9" s="41"/>
      <c r="P9" s="41"/>
    </row>
    <row r="10" spans="1:16" s="73" customFormat="1" ht="12.75">
      <c r="A10" s="77"/>
      <c r="B10" s="119"/>
      <c r="C10" s="120"/>
      <c r="D10" s="121"/>
      <c r="E10" s="121"/>
      <c r="F10" s="121"/>
      <c r="G10" s="121"/>
      <c r="H10" s="121"/>
      <c r="I10" s="121"/>
      <c r="J10" s="115"/>
      <c r="K10" s="115"/>
      <c r="L10" s="115"/>
      <c r="M10" s="115"/>
      <c r="N10" s="41"/>
      <c r="O10" s="41"/>
      <c r="P10" s="41"/>
    </row>
    <row r="11" spans="1:16" s="73" customFormat="1" ht="13.5" customHeight="1">
      <c r="A11" s="113" t="s">
        <v>105</v>
      </c>
      <c r="B11" s="114"/>
      <c r="C11" s="86"/>
      <c r="D11" s="180">
        <v>105436.05</v>
      </c>
      <c r="E11" s="181">
        <v>373761</v>
      </c>
      <c r="F11" s="181">
        <v>373761</v>
      </c>
      <c r="G11" s="180">
        <v>139791.87</v>
      </c>
      <c r="H11" s="180">
        <v>132.584509757336</v>
      </c>
      <c r="I11" s="180">
        <v>37.4014062462376</v>
      </c>
      <c r="J11" s="40"/>
      <c r="K11" s="40"/>
      <c r="L11" s="40"/>
      <c r="M11" s="40"/>
      <c r="N11" s="40"/>
      <c r="O11" s="40"/>
      <c r="P11" s="40"/>
    </row>
    <row r="12" spans="1:16" s="73" customFormat="1" ht="13.5" customHeight="1">
      <c r="A12" s="116">
        <v>1</v>
      </c>
      <c r="B12" s="117" t="s">
        <v>102</v>
      </c>
      <c r="C12" s="118"/>
      <c r="D12" s="184">
        <v>105436.05</v>
      </c>
      <c r="E12" s="183">
        <v>373761</v>
      </c>
      <c r="F12" s="183">
        <v>373761</v>
      </c>
      <c r="G12" s="184">
        <v>139791.87</v>
      </c>
      <c r="H12" s="184">
        <v>132.584509757336</v>
      </c>
      <c r="I12" s="184">
        <v>37.4014062462376</v>
      </c>
      <c r="J12" s="40"/>
      <c r="K12" s="40"/>
      <c r="L12" s="40"/>
      <c r="M12" s="40"/>
      <c r="N12" s="40"/>
      <c r="O12" s="40"/>
      <c r="P12" s="40"/>
    </row>
    <row r="13" spans="1:16" s="73" customFormat="1" ht="13.5" customHeight="1">
      <c r="A13" s="137"/>
      <c r="B13" s="138" t="s">
        <v>104</v>
      </c>
      <c r="C13" s="139"/>
      <c r="D13" s="187">
        <v>105436.05</v>
      </c>
      <c r="E13" s="188">
        <v>373761</v>
      </c>
      <c r="F13" s="188">
        <v>373761</v>
      </c>
      <c r="G13" s="187">
        <v>139791.87</v>
      </c>
      <c r="H13" s="187">
        <v>132.584509757336</v>
      </c>
      <c r="I13" s="187">
        <v>37.4014062462376</v>
      </c>
      <c r="J13" s="41"/>
      <c r="K13" s="41"/>
      <c r="L13" s="41"/>
      <c r="M13" s="41"/>
      <c r="N13" s="41"/>
      <c r="O13" s="41"/>
      <c r="P13" s="41"/>
    </row>
    <row r="14" spans="1:9" s="19" customFormat="1" ht="12.75">
      <c r="A14" s="73"/>
      <c r="B14" s="73"/>
      <c r="C14" s="73"/>
      <c r="D14" s="73"/>
      <c r="E14" s="73"/>
      <c r="F14" s="73"/>
      <c r="G14" s="73"/>
      <c r="H14" s="73"/>
      <c r="I14" s="73"/>
    </row>
    <row r="15" spans="1:9" s="19" customFormat="1" ht="11.25">
      <c r="A15" s="109"/>
      <c r="B15" s="109"/>
      <c r="C15" s="109"/>
      <c r="D15" s="109"/>
      <c r="E15" s="109"/>
      <c r="F15" s="109"/>
      <c r="G15" s="109"/>
      <c r="H15" s="109"/>
      <c r="I15" s="109"/>
    </row>
    <row r="16" spans="1:9" s="19" customFormat="1" ht="11.25">
      <c r="A16" s="109"/>
      <c r="B16" s="109"/>
      <c r="C16" s="109"/>
      <c r="D16" s="109"/>
      <c r="E16" s="109"/>
      <c r="F16" s="109"/>
      <c r="G16" s="109"/>
      <c r="H16" s="109"/>
      <c r="I16" s="109"/>
    </row>
    <row r="17" spans="1:9" s="19" customFormat="1" ht="11.25">
      <c r="A17" s="109"/>
      <c r="B17" s="109"/>
      <c r="C17" s="109"/>
      <c r="D17" s="109"/>
      <c r="E17" s="109"/>
      <c r="F17" s="109"/>
      <c r="G17" s="109"/>
      <c r="H17" s="109"/>
      <c r="I17" s="109"/>
    </row>
    <row r="18" spans="1:9" s="19" customFormat="1" ht="11.25">
      <c r="A18" s="109"/>
      <c r="B18" s="109"/>
      <c r="C18" s="109"/>
      <c r="D18" s="109"/>
      <c r="E18" s="109"/>
      <c r="F18" s="109"/>
      <c r="G18" s="109"/>
      <c r="H18" s="109"/>
      <c r="I18" s="109"/>
    </row>
    <row r="19" spans="1:9" s="19" customFormat="1" ht="11.25">
      <c r="A19" s="109"/>
      <c r="B19" s="109"/>
      <c r="C19" s="109"/>
      <c r="D19" s="109"/>
      <c r="E19" s="109"/>
      <c r="F19" s="109"/>
      <c r="G19" s="109"/>
      <c r="H19" s="109"/>
      <c r="I19" s="109"/>
    </row>
    <row r="20" spans="1:9" s="19" customFormat="1" ht="11.25">
      <c r="A20" s="109"/>
      <c r="B20" s="109"/>
      <c r="C20" s="109"/>
      <c r="D20" s="109"/>
      <c r="E20" s="109"/>
      <c r="F20" s="109"/>
      <c r="G20" s="109"/>
      <c r="H20" s="109"/>
      <c r="I20" s="109"/>
    </row>
    <row r="21" spans="1:9" s="19" customFormat="1" ht="11.25">
      <c r="A21" s="109"/>
      <c r="B21" s="109"/>
      <c r="C21" s="109"/>
      <c r="D21" s="109"/>
      <c r="E21" s="109"/>
      <c r="F21" s="109"/>
      <c r="G21" s="109"/>
      <c r="H21" s="109"/>
      <c r="I21" s="109"/>
    </row>
    <row r="22" spans="1:9" s="19" customFormat="1" ht="11.25">
      <c r="A22" s="109"/>
      <c r="B22" s="109"/>
      <c r="C22" s="109"/>
      <c r="D22" s="109"/>
      <c r="E22" s="109"/>
      <c r="F22" s="109"/>
      <c r="G22" s="109"/>
      <c r="H22" s="109"/>
      <c r="I22" s="109"/>
    </row>
    <row r="23" spans="1:9" s="19" customFormat="1" ht="11.25">
      <c r="A23" s="109"/>
      <c r="B23" s="109"/>
      <c r="C23" s="109"/>
      <c r="D23" s="109"/>
      <c r="E23" s="109"/>
      <c r="F23" s="109"/>
      <c r="G23" s="109"/>
      <c r="H23" s="109"/>
      <c r="I23" s="109"/>
    </row>
    <row r="24" spans="1:9" s="19" customFormat="1" ht="11.25">
      <c r="A24" s="109"/>
      <c r="B24" s="109"/>
      <c r="C24" s="109"/>
      <c r="D24" s="109"/>
      <c r="E24" s="109"/>
      <c r="F24" s="109"/>
      <c r="G24" s="109"/>
      <c r="H24" s="109"/>
      <c r="I24" s="109"/>
    </row>
    <row r="25" spans="1:9" s="19" customFormat="1" ht="11.25">
      <c r="A25" s="109"/>
      <c r="B25" s="109"/>
      <c r="C25" s="109"/>
      <c r="D25" s="109"/>
      <c r="E25" s="109"/>
      <c r="F25" s="109"/>
      <c r="G25" s="109"/>
      <c r="H25" s="109"/>
      <c r="I25" s="109"/>
    </row>
    <row r="26" spans="1:9" s="19" customFormat="1" ht="11.25">
      <c r="A26" s="109"/>
      <c r="B26" s="109"/>
      <c r="C26" s="109"/>
      <c r="D26" s="109"/>
      <c r="E26" s="109"/>
      <c r="F26" s="109"/>
      <c r="G26" s="109"/>
      <c r="H26" s="109"/>
      <c r="I26" s="109"/>
    </row>
    <row r="27" spans="1:9" s="19" customFormat="1" ht="11.25">
      <c r="A27" s="109"/>
      <c r="B27" s="109"/>
      <c r="C27" s="109"/>
      <c r="D27" s="109"/>
      <c r="E27" s="109"/>
      <c r="F27" s="109"/>
      <c r="G27" s="109"/>
      <c r="H27" s="109"/>
      <c r="I27" s="109"/>
    </row>
    <row r="28" spans="1:9" s="19" customFormat="1" ht="11.25">
      <c r="A28" s="109"/>
      <c r="B28" s="109"/>
      <c r="C28" s="109"/>
      <c r="D28" s="109"/>
      <c r="E28" s="109"/>
      <c r="F28" s="109"/>
      <c r="G28" s="109"/>
      <c r="H28" s="109"/>
      <c r="I28" s="109"/>
    </row>
    <row r="29" spans="1:9" s="19" customFormat="1" ht="11.25">
      <c r="A29" s="109"/>
      <c r="B29" s="109"/>
      <c r="C29" s="109"/>
      <c r="D29" s="109"/>
      <c r="E29" s="109"/>
      <c r="F29" s="109"/>
      <c r="G29" s="109"/>
      <c r="H29" s="109"/>
      <c r="I29" s="109"/>
    </row>
    <row r="30" spans="1:9" s="19" customFormat="1" ht="11.25">
      <c r="A30" s="109"/>
      <c r="B30" s="109"/>
      <c r="C30" s="109"/>
      <c r="D30" s="109"/>
      <c r="E30" s="109"/>
      <c r="F30" s="109"/>
      <c r="G30" s="109"/>
      <c r="H30" s="109"/>
      <c r="I30" s="109"/>
    </row>
    <row r="31" spans="1:9" s="19" customFormat="1" ht="11.25">
      <c r="A31" s="109"/>
      <c r="B31" s="109"/>
      <c r="C31" s="109"/>
      <c r="D31" s="109"/>
      <c r="E31" s="109"/>
      <c r="F31" s="109"/>
      <c r="G31" s="109"/>
      <c r="H31" s="109"/>
      <c r="I31" s="109"/>
    </row>
    <row r="32" spans="1:9" s="19" customFormat="1" ht="11.25">
      <c r="A32" s="109"/>
      <c r="B32" s="109"/>
      <c r="C32" s="109"/>
      <c r="D32" s="109"/>
      <c r="E32" s="109"/>
      <c r="F32" s="109"/>
      <c r="G32" s="109"/>
      <c r="H32" s="109"/>
      <c r="I32" s="109"/>
    </row>
    <row r="33" spans="1:9" s="19" customFormat="1" ht="11.25">
      <c r="A33" s="109"/>
      <c r="B33" s="109"/>
      <c r="C33" s="109"/>
      <c r="D33" s="109"/>
      <c r="E33" s="109"/>
      <c r="F33" s="109"/>
      <c r="G33" s="109"/>
      <c r="H33" s="109"/>
      <c r="I33" s="109"/>
    </row>
    <row r="34" spans="1:9" s="19" customFormat="1" ht="11.25">
      <c r="A34" s="109"/>
      <c r="B34" s="109"/>
      <c r="C34" s="109"/>
      <c r="D34" s="109"/>
      <c r="E34" s="109"/>
      <c r="F34" s="109"/>
      <c r="G34" s="109"/>
      <c r="H34" s="109"/>
      <c r="I34" s="109"/>
    </row>
    <row r="35" spans="1:9" s="19" customFormat="1" ht="11.25">
      <c r="A35" s="109"/>
      <c r="B35" s="109"/>
      <c r="C35" s="109"/>
      <c r="D35" s="109"/>
      <c r="E35" s="109"/>
      <c r="F35" s="109"/>
      <c r="G35" s="109"/>
      <c r="H35" s="109"/>
      <c r="I35" s="109"/>
    </row>
    <row r="36" spans="1:9" s="19" customFormat="1" ht="11.25">
      <c r="A36" s="109"/>
      <c r="B36" s="109"/>
      <c r="C36" s="109"/>
      <c r="D36" s="109"/>
      <c r="E36" s="109"/>
      <c r="F36" s="109"/>
      <c r="G36" s="109"/>
      <c r="H36" s="109"/>
      <c r="I36" s="109"/>
    </row>
    <row r="37" spans="1:9" s="19" customFormat="1" ht="11.25">
      <c r="A37" s="109"/>
      <c r="B37" s="109"/>
      <c r="C37" s="109"/>
      <c r="D37" s="109"/>
      <c r="E37" s="109"/>
      <c r="F37" s="109"/>
      <c r="G37" s="109"/>
      <c r="H37" s="109"/>
      <c r="I37" s="109"/>
    </row>
    <row r="38" spans="1:9" s="19" customFormat="1" ht="11.25">
      <c r="A38" s="109"/>
      <c r="B38" s="109"/>
      <c r="C38" s="109"/>
      <c r="D38" s="109"/>
      <c r="E38" s="109"/>
      <c r="F38" s="109"/>
      <c r="G38" s="109"/>
      <c r="H38" s="109"/>
      <c r="I38" s="109"/>
    </row>
    <row r="39" spans="1:9" s="19" customFormat="1" ht="11.25">
      <c r="A39" s="109"/>
      <c r="B39" s="109"/>
      <c r="C39" s="109"/>
      <c r="D39" s="109"/>
      <c r="E39" s="109"/>
      <c r="F39" s="109"/>
      <c r="G39" s="109"/>
      <c r="H39" s="109"/>
      <c r="I39" s="109"/>
    </row>
    <row r="40" spans="1:9" s="19" customFormat="1" ht="11.25">
      <c r="A40" s="109"/>
      <c r="B40" s="109"/>
      <c r="C40" s="109"/>
      <c r="D40" s="109"/>
      <c r="E40" s="109"/>
      <c r="F40" s="109"/>
      <c r="G40" s="109"/>
      <c r="H40" s="109"/>
      <c r="I40" s="109"/>
    </row>
    <row r="41" spans="1:9" s="19" customFormat="1" ht="11.25">
      <c r="A41" s="109"/>
      <c r="B41" s="109"/>
      <c r="C41" s="109"/>
      <c r="D41" s="109"/>
      <c r="E41" s="109"/>
      <c r="F41" s="109"/>
      <c r="G41" s="109"/>
      <c r="H41" s="109"/>
      <c r="I41" s="109"/>
    </row>
    <row r="42" spans="1:9" s="19" customFormat="1" ht="11.25">
      <c r="A42" s="109"/>
      <c r="B42" s="109"/>
      <c r="C42" s="109"/>
      <c r="D42" s="109"/>
      <c r="E42" s="109"/>
      <c r="F42" s="109"/>
      <c r="G42" s="109"/>
      <c r="H42" s="109"/>
      <c r="I42" s="109"/>
    </row>
    <row r="43" spans="1:9" s="19" customFormat="1" ht="11.25">
      <c r="A43" s="109"/>
      <c r="B43" s="109"/>
      <c r="C43" s="109"/>
      <c r="D43" s="109"/>
      <c r="E43" s="109"/>
      <c r="F43" s="109"/>
      <c r="G43" s="109"/>
      <c r="H43" s="109"/>
      <c r="I43" s="109"/>
    </row>
    <row r="44" spans="1:9" s="19" customFormat="1" ht="11.25">
      <c r="A44" s="109"/>
      <c r="B44" s="109"/>
      <c r="C44" s="109"/>
      <c r="D44" s="109"/>
      <c r="E44" s="109"/>
      <c r="F44" s="109"/>
      <c r="G44" s="109"/>
      <c r="H44" s="109"/>
      <c r="I44" s="109"/>
    </row>
    <row r="45" spans="1:9" s="19" customFormat="1" ht="11.25">
      <c r="A45" s="109"/>
      <c r="B45" s="109"/>
      <c r="C45" s="109"/>
      <c r="D45" s="109"/>
      <c r="E45" s="109"/>
      <c r="F45" s="109"/>
      <c r="G45" s="109"/>
      <c r="H45" s="109"/>
      <c r="I45" s="109"/>
    </row>
    <row r="46" spans="1:9" s="19" customFormat="1" ht="11.25">
      <c r="A46" s="109"/>
      <c r="B46" s="109"/>
      <c r="C46" s="109"/>
      <c r="D46" s="109"/>
      <c r="E46" s="109"/>
      <c r="F46" s="109"/>
      <c r="G46" s="109"/>
      <c r="H46" s="109"/>
      <c r="I46" s="109"/>
    </row>
    <row r="47" spans="1:9" s="19" customFormat="1" ht="11.25">
      <c r="A47" s="109"/>
      <c r="B47" s="109"/>
      <c r="C47" s="109"/>
      <c r="D47" s="109"/>
      <c r="E47" s="109"/>
      <c r="F47" s="109"/>
      <c r="G47" s="109"/>
      <c r="H47" s="109"/>
      <c r="I47" s="109"/>
    </row>
    <row r="48" spans="1:9" s="19" customFormat="1" ht="11.25">
      <c r="A48" s="109"/>
      <c r="B48" s="109"/>
      <c r="C48" s="109"/>
      <c r="D48" s="109"/>
      <c r="E48" s="109"/>
      <c r="F48" s="109"/>
      <c r="G48" s="109"/>
      <c r="H48" s="109"/>
      <c r="I48" s="109"/>
    </row>
    <row r="49" spans="1:9" s="19" customFormat="1" ht="11.25">
      <c r="A49" s="109"/>
      <c r="B49" s="109"/>
      <c r="C49" s="109"/>
      <c r="D49" s="109"/>
      <c r="E49" s="109"/>
      <c r="F49" s="109"/>
      <c r="G49" s="109"/>
      <c r="H49" s="109"/>
      <c r="I49" s="109"/>
    </row>
    <row r="50" spans="1:9" s="19" customFormat="1" ht="11.25">
      <c r="A50" s="109"/>
      <c r="B50" s="109"/>
      <c r="C50" s="109"/>
      <c r="D50" s="109"/>
      <c r="E50" s="109"/>
      <c r="F50" s="109"/>
      <c r="G50" s="109"/>
      <c r="H50" s="109"/>
      <c r="I50" s="109"/>
    </row>
    <row r="51" spans="1:9" s="19" customFormat="1" ht="11.25">
      <c r="A51" s="109"/>
      <c r="B51" s="109"/>
      <c r="C51" s="109"/>
      <c r="D51" s="109"/>
      <c r="E51" s="109"/>
      <c r="F51" s="109"/>
      <c r="G51" s="109"/>
      <c r="H51" s="109"/>
      <c r="I51" s="109"/>
    </row>
    <row r="52" spans="1:9" s="19" customFormat="1" ht="11.25">
      <c r="A52" s="109"/>
      <c r="B52" s="109"/>
      <c r="C52" s="109"/>
      <c r="D52" s="109"/>
      <c r="E52" s="109"/>
      <c r="F52" s="109"/>
      <c r="G52" s="109"/>
      <c r="H52" s="109"/>
      <c r="I52" s="109"/>
    </row>
    <row r="53" spans="1:9" s="19" customFormat="1" ht="11.25">
      <c r="A53" s="109"/>
      <c r="B53" s="109"/>
      <c r="C53" s="109"/>
      <c r="D53" s="109"/>
      <c r="E53" s="109"/>
      <c r="F53" s="109"/>
      <c r="G53" s="109"/>
      <c r="H53" s="109"/>
      <c r="I53" s="109"/>
    </row>
    <row r="54" spans="1:9" s="19" customFormat="1" ht="11.25">
      <c r="A54" s="109"/>
      <c r="B54" s="109"/>
      <c r="C54" s="109"/>
      <c r="D54" s="109"/>
      <c r="E54" s="109"/>
      <c r="F54" s="109"/>
      <c r="G54" s="109"/>
      <c r="H54" s="109"/>
      <c r="I54" s="109"/>
    </row>
    <row r="55" spans="1:9" s="19" customFormat="1" ht="11.25">
      <c r="A55" s="109"/>
      <c r="B55" s="109"/>
      <c r="C55" s="109"/>
      <c r="D55" s="109"/>
      <c r="E55" s="109"/>
      <c r="F55" s="109"/>
      <c r="G55" s="109"/>
      <c r="H55" s="109"/>
      <c r="I55" s="109"/>
    </row>
    <row r="56" spans="1:9" s="19" customFormat="1" ht="11.25">
      <c r="A56" s="109"/>
      <c r="B56" s="109"/>
      <c r="C56" s="109"/>
      <c r="D56" s="109"/>
      <c r="E56" s="109"/>
      <c r="F56" s="109"/>
      <c r="G56" s="109"/>
      <c r="H56" s="109"/>
      <c r="I56" s="109"/>
    </row>
    <row r="57" spans="1:9" s="19" customFormat="1" ht="11.25">
      <c r="A57" s="109"/>
      <c r="B57" s="109"/>
      <c r="C57" s="109"/>
      <c r="D57" s="109"/>
      <c r="E57" s="109"/>
      <c r="F57" s="109"/>
      <c r="G57" s="109"/>
      <c r="H57" s="109"/>
      <c r="I57" s="109"/>
    </row>
    <row r="58" spans="1:9" s="19" customFormat="1" ht="11.25">
      <c r="A58" s="109"/>
      <c r="B58" s="109"/>
      <c r="C58" s="109"/>
      <c r="D58" s="109"/>
      <c r="E58" s="109"/>
      <c r="F58" s="109"/>
      <c r="G58" s="109"/>
      <c r="H58" s="109"/>
      <c r="I58" s="109"/>
    </row>
    <row r="59" spans="1:9" s="19" customFormat="1" ht="11.25">
      <c r="A59" s="109"/>
      <c r="B59" s="109"/>
      <c r="C59" s="109"/>
      <c r="D59" s="109"/>
      <c r="E59" s="109"/>
      <c r="F59" s="109"/>
      <c r="G59" s="109"/>
      <c r="H59" s="109"/>
      <c r="I59" s="109"/>
    </row>
    <row r="60" spans="1:9" s="19" customFormat="1" ht="11.25">
      <c r="A60" s="109"/>
      <c r="B60" s="109"/>
      <c r="C60" s="109"/>
      <c r="D60" s="109"/>
      <c r="E60" s="109"/>
      <c r="F60" s="109"/>
      <c r="G60" s="109"/>
      <c r="H60" s="109"/>
      <c r="I60" s="109"/>
    </row>
    <row r="61" spans="1:9" s="19" customFormat="1" ht="11.25">
      <c r="A61" s="109"/>
      <c r="B61" s="109"/>
      <c r="C61" s="109"/>
      <c r="D61" s="109"/>
      <c r="E61" s="109"/>
      <c r="F61" s="109"/>
      <c r="G61" s="109"/>
      <c r="H61" s="109"/>
      <c r="I61" s="109"/>
    </row>
    <row r="62" spans="1:9" s="19" customFormat="1" ht="11.25">
      <c r="A62" s="109"/>
      <c r="B62" s="109"/>
      <c r="C62" s="109"/>
      <c r="D62" s="109"/>
      <c r="E62" s="109"/>
      <c r="F62" s="109"/>
      <c r="G62" s="109"/>
      <c r="H62" s="109"/>
      <c r="I62" s="109"/>
    </row>
    <row r="63" spans="1:9" s="19" customFormat="1" ht="11.25">
      <c r="A63" s="109"/>
      <c r="B63" s="109"/>
      <c r="C63" s="109"/>
      <c r="D63" s="109"/>
      <c r="E63" s="109"/>
      <c r="F63" s="109"/>
      <c r="G63" s="109"/>
      <c r="H63" s="109"/>
      <c r="I63" s="109"/>
    </row>
    <row r="64" spans="1:9" s="19" customFormat="1" ht="11.25">
      <c r="A64" s="109"/>
      <c r="B64" s="109"/>
      <c r="C64" s="109"/>
      <c r="D64" s="109"/>
      <c r="E64" s="109"/>
      <c r="F64" s="109"/>
      <c r="G64" s="109"/>
      <c r="H64" s="109"/>
      <c r="I64" s="109"/>
    </row>
    <row r="65" spans="1:9" s="19" customFormat="1" ht="11.25">
      <c r="A65" s="109"/>
      <c r="B65" s="109"/>
      <c r="C65" s="109"/>
      <c r="D65" s="109"/>
      <c r="E65" s="109"/>
      <c r="F65" s="109"/>
      <c r="G65" s="109"/>
      <c r="H65" s="109"/>
      <c r="I65" s="109"/>
    </row>
    <row r="66" spans="1:9" s="19" customFormat="1" ht="11.25">
      <c r="A66" s="109"/>
      <c r="B66" s="109"/>
      <c r="C66" s="109"/>
      <c r="D66" s="109"/>
      <c r="E66" s="109"/>
      <c r="F66" s="109"/>
      <c r="G66" s="109"/>
      <c r="H66" s="109"/>
      <c r="I66" s="109"/>
    </row>
    <row r="67" spans="1:9" s="19" customFormat="1" ht="11.25">
      <c r="A67" s="109"/>
      <c r="B67" s="109"/>
      <c r="C67" s="109"/>
      <c r="D67" s="109"/>
      <c r="E67" s="109"/>
      <c r="F67" s="109"/>
      <c r="G67" s="109"/>
      <c r="H67" s="109"/>
      <c r="I67" s="109"/>
    </row>
    <row r="68" spans="1:9" s="19" customFormat="1" ht="11.25">
      <c r="A68" s="109"/>
      <c r="B68" s="109"/>
      <c r="C68" s="109"/>
      <c r="D68" s="109"/>
      <c r="E68" s="109"/>
      <c r="F68" s="109"/>
      <c r="G68" s="109"/>
      <c r="H68" s="109"/>
      <c r="I68" s="109"/>
    </row>
    <row r="69" spans="1:9" s="19" customFormat="1" ht="11.25">
      <c r="A69" s="109"/>
      <c r="B69" s="109"/>
      <c r="C69" s="109"/>
      <c r="D69" s="109"/>
      <c r="E69" s="109"/>
      <c r="F69" s="109"/>
      <c r="G69" s="109"/>
      <c r="H69" s="109"/>
      <c r="I69" s="109"/>
    </row>
    <row r="70" spans="1:9" s="19" customFormat="1" ht="11.25">
      <c r="A70" s="109"/>
      <c r="B70" s="109"/>
      <c r="C70" s="109"/>
      <c r="D70" s="109"/>
      <c r="E70" s="109"/>
      <c r="F70" s="109"/>
      <c r="G70" s="109"/>
      <c r="H70" s="109"/>
      <c r="I70" s="109"/>
    </row>
    <row r="71" spans="1:9" s="19" customFormat="1" ht="11.25">
      <c r="A71" s="109"/>
      <c r="B71" s="109"/>
      <c r="C71" s="109"/>
      <c r="D71" s="109"/>
      <c r="E71" s="109"/>
      <c r="F71" s="109"/>
      <c r="G71" s="109"/>
      <c r="H71" s="109"/>
      <c r="I71" s="109"/>
    </row>
    <row r="72" spans="1:9" s="19" customFormat="1" ht="11.25">
      <c r="A72" s="109"/>
      <c r="B72" s="109"/>
      <c r="C72" s="109"/>
      <c r="D72" s="109"/>
      <c r="E72" s="109"/>
      <c r="F72" s="109"/>
      <c r="G72" s="109"/>
      <c r="H72" s="109"/>
      <c r="I72" s="109"/>
    </row>
    <row r="73" spans="1:9" s="19" customFormat="1" ht="11.25">
      <c r="A73" s="109"/>
      <c r="B73" s="109"/>
      <c r="C73" s="109"/>
      <c r="D73" s="109"/>
      <c r="E73" s="109"/>
      <c r="F73" s="109"/>
      <c r="G73" s="109"/>
      <c r="H73" s="109"/>
      <c r="I73" s="109"/>
    </row>
    <row r="74" spans="1:9" s="19" customFormat="1" ht="11.25">
      <c r="A74" s="109"/>
      <c r="B74" s="109"/>
      <c r="C74" s="109"/>
      <c r="D74" s="109"/>
      <c r="E74" s="109"/>
      <c r="F74" s="109"/>
      <c r="G74" s="109"/>
      <c r="H74" s="109"/>
      <c r="I74" s="109"/>
    </row>
    <row r="75" spans="1:9" s="19" customFormat="1" ht="11.25">
      <c r="A75" s="109"/>
      <c r="B75" s="109"/>
      <c r="C75" s="109"/>
      <c r="D75" s="109"/>
      <c r="E75" s="109"/>
      <c r="F75" s="109"/>
      <c r="G75" s="109"/>
      <c r="H75" s="109"/>
      <c r="I75" s="109"/>
    </row>
    <row r="76" spans="1:9" s="19" customFormat="1" ht="11.25">
      <c r="A76" s="109"/>
      <c r="B76" s="109"/>
      <c r="C76" s="109"/>
      <c r="D76" s="109"/>
      <c r="E76" s="109"/>
      <c r="F76" s="109"/>
      <c r="G76" s="109"/>
      <c r="H76" s="109"/>
      <c r="I76" s="109"/>
    </row>
    <row r="77" spans="1:9" s="19" customFormat="1" ht="11.25">
      <c r="A77" s="109"/>
      <c r="B77" s="109"/>
      <c r="C77" s="109"/>
      <c r="D77" s="109"/>
      <c r="E77" s="109"/>
      <c r="F77" s="109"/>
      <c r="G77" s="109"/>
      <c r="H77" s="109"/>
      <c r="I77" s="109"/>
    </row>
    <row r="78" spans="1:9" s="19" customFormat="1" ht="11.25">
      <c r="A78" s="109"/>
      <c r="B78" s="109"/>
      <c r="C78" s="109"/>
      <c r="D78" s="109"/>
      <c r="E78" s="109"/>
      <c r="F78" s="109"/>
      <c r="G78" s="109"/>
      <c r="H78" s="109"/>
      <c r="I78" s="109"/>
    </row>
    <row r="79" spans="1:9" s="19" customFormat="1" ht="11.25">
      <c r="A79" s="109"/>
      <c r="B79" s="109"/>
      <c r="C79" s="109"/>
      <c r="D79" s="109"/>
      <c r="E79" s="109"/>
      <c r="F79" s="109"/>
      <c r="G79" s="109"/>
      <c r="H79" s="109"/>
      <c r="I79" s="109"/>
    </row>
    <row r="80" spans="1:9" s="19" customFormat="1" ht="11.25">
      <c r="A80" s="109"/>
      <c r="B80" s="109"/>
      <c r="C80" s="109"/>
      <c r="D80" s="109"/>
      <c r="E80" s="109"/>
      <c r="F80" s="109"/>
      <c r="G80" s="109"/>
      <c r="H80" s="109"/>
      <c r="I80" s="109"/>
    </row>
    <row r="81" spans="1:9" s="19" customFormat="1" ht="11.25">
      <c r="A81" s="109"/>
      <c r="B81" s="109"/>
      <c r="C81" s="109"/>
      <c r="D81" s="109"/>
      <c r="E81" s="109"/>
      <c r="F81" s="109"/>
      <c r="G81" s="109"/>
      <c r="H81" s="109"/>
      <c r="I81" s="109"/>
    </row>
    <row r="82" spans="1:9" s="19" customFormat="1" ht="11.25">
      <c r="A82" s="109"/>
      <c r="B82" s="109"/>
      <c r="C82" s="109"/>
      <c r="D82" s="109"/>
      <c r="E82" s="109"/>
      <c r="F82" s="109"/>
      <c r="G82" s="109"/>
      <c r="H82" s="109"/>
      <c r="I82" s="109"/>
    </row>
    <row r="83" spans="1:9" s="19" customFormat="1" ht="11.25">
      <c r="A83" s="109"/>
      <c r="B83" s="109"/>
      <c r="C83" s="109"/>
      <c r="D83" s="109"/>
      <c r="E83" s="109"/>
      <c r="F83" s="109"/>
      <c r="G83" s="109"/>
      <c r="H83" s="109"/>
      <c r="I83" s="109"/>
    </row>
    <row r="84" spans="1:9" s="19" customFormat="1" ht="11.25">
      <c r="A84" s="109"/>
      <c r="B84" s="109"/>
      <c r="C84" s="109"/>
      <c r="D84" s="109"/>
      <c r="E84" s="109"/>
      <c r="F84" s="109"/>
      <c r="G84" s="109"/>
      <c r="H84" s="109"/>
      <c r="I84" s="109"/>
    </row>
    <row r="85" spans="1:9" s="19" customFormat="1" ht="11.25">
      <c r="A85" s="109"/>
      <c r="B85" s="109"/>
      <c r="C85" s="109"/>
      <c r="D85" s="109"/>
      <c r="E85" s="109"/>
      <c r="F85" s="109"/>
      <c r="G85" s="109"/>
      <c r="H85" s="109"/>
      <c r="I85" s="109"/>
    </row>
    <row r="86" spans="1:9" s="19" customFormat="1" ht="11.25">
      <c r="A86" s="109"/>
      <c r="B86" s="109"/>
      <c r="C86" s="109"/>
      <c r="D86" s="109"/>
      <c r="E86" s="109"/>
      <c r="F86" s="109"/>
      <c r="G86" s="109"/>
      <c r="H86" s="109"/>
      <c r="I86" s="109"/>
    </row>
    <row r="87" spans="1:9" s="19" customFormat="1" ht="11.25">
      <c r="A87" s="109"/>
      <c r="B87" s="109"/>
      <c r="C87" s="109"/>
      <c r="D87" s="109"/>
      <c r="E87" s="109"/>
      <c r="F87" s="109"/>
      <c r="G87" s="109"/>
      <c r="H87" s="109"/>
      <c r="I87" s="109"/>
    </row>
    <row r="88" spans="1:9" s="19" customFormat="1" ht="11.25">
      <c r="A88" s="109"/>
      <c r="B88" s="109"/>
      <c r="C88" s="109"/>
      <c r="D88" s="109"/>
      <c r="E88" s="109"/>
      <c r="F88" s="109"/>
      <c r="G88" s="109"/>
      <c r="H88" s="109"/>
      <c r="I88" s="109"/>
    </row>
    <row r="89" spans="1:9" s="19" customFormat="1" ht="11.25">
      <c r="A89" s="109"/>
      <c r="B89" s="109"/>
      <c r="C89" s="109"/>
      <c r="D89" s="109"/>
      <c r="E89" s="109"/>
      <c r="F89" s="109"/>
      <c r="G89" s="109"/>
      <c r="H89" s="109"/>
      <c r="I89" s="109"/>
    </row>
    <row r="90" spans="1:9" s="19" customFormat="1" ht="11.25">
      <c r="A90" s="109"/>
      <c r="B90" s="109"/>
      <c r="C90" s="109"/>
      <c r="D90" s="109"/>
      <c r="E90" s="109"/>
      <c r="F90" s="109"/>
      <c r="G90" s="109"/>
      <c r="H90" s="109"/>
      <c r="I90" s="109"/>
    </row>
    <row r="91" spans="1:9" s="19" customFormat="1" ht="11.25">
      <c r="A91" s="109"/>
      <c r="B91" s="109"/>
      <c r="C91" s="109"/>
      <c r="D91" s="109"/>
      <c r="E91" s="109"/>
      <c r="F91" s="109"/>
      <c r="G91" s="109"/>
      <c r="H91" s="109"/>
      <c r="I91" s="109"/>
    </row>
    <row r="92" spans="1:9" s="19" customFormat="1" ht="11.25">
      <c r="A92" s="109"/>
      <c r="B92" s="109"/>
      <c r="C92" s="109"/>
      <c r="D92" s="109"/>
      <c r="E92" s="109"/>
      <c r="F92" s="109"/>
      <c r="G92" s="109"/>
      <c r="H92" s="109"/>
      <c r="I92" s="109"/>
    </row>
    <row r="93" spans="1:9" s="19" customFormat="1" ht="11.25">
      <c r="A93" s="109"/>
      <c r="B93" s="109"/>
      <c r="C93" s="109"/>
      <c r="D93" s="109"/>
      <c r="E93" s="109"/>
      <c r="F93" s="109"/>
      <c r="G93" s="109"/>
      <c r="H93" s="109"/>
      <c r="I93" s="109"/>
    </row>
    <row r="94" spans="1:9" s="19" customFormat="1" ht="11.25">
      <c r="A94" s="109"/>
      <c r="B94" s="109"/>
      <c r="C94" s="109"/>
      <c r="D94" s="109"/>
      <c r="E94" s="109"/>
      <c r="F94" s="109"/>
      <c r="G94" s="109"/>
      <c r="H94" s="109"/>
      <c r="I94" s="109"/>
    </row>
    <row r="95" spans="1:9" s="19" customFormat="1" ht="11.25">
      <c r="A95" s="109"/>
      <c r="B95" s="109"/>
      <c r="C95" s="109"/>
      <c r="D95" s="109"/>
      <c r="E95" s="109"/>
      <c r="F95" s="109"/>
      <c r="G95" s="109"/>
      <c r="H95" s="109"/>
      <c r="I95" s="109"/>
    </row>
    <row r="96" spans="1:9" s="19" customFormat="1" ht="11.25">
      <c r="A96" s="109"/>
      <c r="B96" s="109"/>
      <c r="C96" s="109"/>
      <c r="D96" s="109"/>
      <c r="E96" s="109"/>
      <c r="F96" s="109"/>
      <c r="G96" s="109"/>
      <c r="H96" s="109"/>
      <c r="I96" s="109"/>
    </row>
    <row r="97" spans="1:9" s="19" customFormat="1" ht="11.25">
      <c r="A97" s="109"/>
      <c r="B97" s="109"/>
      <c r="C97" s="109"/>
      <c r="D97" s="109"/>
      <c r="E97" s="109"/>
      <c r="F97" s="109"/>
      <c r="G97" s="109"/>
      <c r="H97" s="109"/>
      <c r="I97" s="109"/>
    </row>
    <row r="98" spans="1:9" s="19" customFormat="1" ht="11.25">
      <c r="A98" s="109"/>
      <c r="B98" s="109"/>
      <c r="C98" s="109"/>
      <c r="D98" s="109"/>
      <c r="E98" s="109"/>
      <c r="F98" s="109"/>
      <c r="G98" s="109"/>
      <c r="H98" s="109"/>
      <c r="I98" s="109"/>
    </row>
    <row r="99" spans="1:9" s="19" customFormat="1" ht="11.25">
      <c r="A99" s="109"/>
      <c r="B99" s="109"/>
      <c r="C99" s="109"/>
      <c r="D99" s="109"/>
      <c r="E99" s="109"/>
      <c r="F99" s="109"/>
      <c r="G99" s="109"/>
      <c r="H99" s="109"/>
      <c r="I99" s="109"/>
    </row>
    <row r="100" spans="1:9" s="19" customFormat="1" ht="11.25">
      <c r="A100" s="109"/>
      <c r="B100" s="109"/>
      <c r="C100" s="109"/>
      <c r="D100" s="109"/>
      <c r="E100" s="109"/>
      <c r="F100" s="109"/>
      <c r="G100" s="109"/>
      <c r="H100" s="109"/>
      <c r="I100" s="109"/>
    </row>
    <row r="101" spans="1:9" s="19" customFormat="1" ht="11.25">
      <c r="A101" s="109"/>
      <c r="B101" s="109"/>
      <c r="C101" s="109"/>
      <c r="D101" s="109"/>
      <c r="E101" s="109"/>
      <c r="F101" s="109"/>
      <c r="G101" s="109"/>
      <c r="H101" s="109"/>
      <c r="I101" s="109"/>
    </row>
    <row r="102" spans="1:9" s="19" customFormat="1" ht="11.25">
      <c r="A102" s="109"/>
      <c r="B102" s="109"/>
      <c r="C102" s="109"/>
      <c r="D102" s="109"/>
      <c r="E102" s="109"/>
      <c r="F102" s="109"/>
      <c r="G102" s="109"/>
      <c r="H102" s="109"/>
      <c r="I102" s="109"/>
    </row>
    <row r="103" spans="1:9" s="19" customFormat="1" ht="11.25">
      <c r="A103" s="109"/>
      <c r="B103" s="109"/>
      <c r="C103" s="109"/>
      <c r="D103" s="109"/>
      <c r="E103" s="109"/>
      <c r="F103" s="109"/>
      <c r="G103" s="109"/>
      <c r="H103" s="109"/>
      <c r="I103" s="109"/>
    </row>
    <row r="104" spans="1:9" s="19" customFormat="1" ht="11.25">
      <c r="A104" s="109"/>
      <c r="B104" s="109"/>
      <c r="C104" s="109"/>
      <c r="D104" s="109"/>
      <c r="E104" s="109"/>
      <c r="F104" s="109"/>
      <c r="G104" s="109"/>
      <c r="H104" s="109"/>
      <c r="I104" s="109"/>
    </row>
    <row r="105" spans="1:9" s="19" customFormat="1" ht="11.25">
      <c r="A105" s="109"/>
      <c r="B105" s="109"/>
      <c r="C105" s="109"/>
      <c r="D105" s="109"/>
      <c r="E105" s="109"/>
      <c r="F105" s="109"/>
      <c r="G105" s="109"/>
      <c r="H105" s="109"/>
      <c r="I105" s="109"/>
    </row>
    <row r="106" spans="1:9" s="19" customFormat="1" ht="11.25">
      <c r="A106" s="109"/>
      <c r="B106" s="109"/>
      <c r="C106" s="109"/>
      <c r="D106" s="109"/>
      <c r="E106" s="109"/>
      <c r="F106" s="109"/>
      <c r="G106" s="109"/>
      <c r="H106" s="109"/>
      <c r="I106" s="109"/>
    </row>
    <row r="107" spans="1:9" s="19" customFormat="1" ht="11.25">
      <c r="A107" s="109"/>
      <c r="B107" s="109"/>
      <c r="C107" s="109"/>
      <c r="D107" s="109"/>
      <c r="E107" s="109"/>
      <c r="F107" s="109"/>
      <c r="G107" s="109"/>
      <c r="H107" s="109"/>
      <c r="I107" s="109"/>
    </row>
    <row r="108" spans="1:9" s="19" customFormat="1" ht="11.25">
      <c r="A108" s="109"/>
      <c r="B108" s="109"/>
      <c r="C108" s="109"/>
      <c r="D108" s="109"/>
      <c r="E108" s="109"/>
      <c r="F108" s="109"/>
      <c r="G108" s="109"/>
      <c r="H108" s="109"/>
      <c r="I108" s="109"/>
    </row>
    <row r="109" spans="1:9" s="19" customFormat="1" ht="11.25">
      <c r="A109" s="109"/>
      <c r="B109" s="109"/>
      <c r="C109" s="109"/>
      <c r="D109" s="109"/>
      <c r="E109" s="109"/>
      <c r="F109" s="109"/>
      <c r="G109" s="109"/>
      <c r="H109" s="109"/>
      <c r="I109" s="109"/>
    </row>
    <row r="110" spans="1:9" s="19" customFormat="1" ht="11.25">
      <c r="A110" s="109"/>
      <c r="B110" s="109"/>
      <c r="C110" s="109"/>
      <c r="D110" s="109"/>
      <c r="E110" s="109"/>
      <c r="F110" s="109"/>
      <c r="G110" s="109"/>
      <c r="H110" s="109"/>
      <c r="I110" s="109"/>
    </row>
    <row r="111" spans="1:9" s="19" customFormat="1" ht="11.25">
      <c r="A111" s="109"/>
      <c r="B111" s="109"/>
      <c r="C111" s="109"/>
      <c r="D111" s="109"/>
      <c r="E111" s="109"/>
      <c r="F111" s="109"/>
      <c r="G111" s="109"/>
      <c r="H111" s="109"/>
      <c r="I111" s="109"/>
    </row>
    <row r="112" spans="1:9" s="19" customFormat="1" ht="11.25">
      <c r="A112" s="109"/>
      <c r="B112" s="109"/>
      <c r="C112" s="109"/>
      <c r="D112" s="109"/>
      <c r="E112" s="109"/>
      <c r="F112" s="109"/>
      <c r="G112" s="109"/>
      <c r="H112" s="109"/>
      <c r="I112" s="109"/>
    </row>
    <row r="113" spans="1:9" s="19" customFormat="1" ht="11.25">
      <c r="A113" s="109"/>
      <c r="B113" s="109"/>
      <c r="C113" s="109"/>
      <c r="D113" s="109"/>
      <c r="E113" s="109"/>
      <c r="F113" s="109"/>
      <c r="G113" s="109"/>
      <c r="H113" s="109"/>
      <c r="I113" s="109"/>
    </row>
    <row r="114" spans="1:9" s="19" customFormat="1" ht="11.25">
      <c r="A114" s="109"/>
      <c r="B114" s="109"/>
      <c r="C114" s="109"/>
      <c r="D114" s="109"/>
      <c r="E114" s="109"/>
      <c r="F114" s="109"/>
      <c r="G114" s="109"/>
      <c r="H114" s="109"/>
      <c r="I114" s="109"/>
    </row>
    <row r="115" spans="1:9" s="19" customFormat="1" ht="11.25">
      <c r="A115" s="109"/>
      <c r="B115" s="109"/>
      <c r="C115" s="109"/>
      <c r="D115" s="109"/>
      <c r="E115" s="109"/>
      <c r="F115" s="109"/>
      <c r="G115" s="109"/>
      <c r="H115" s="109"/>
      <c r="I115" s="109"/>
    </row>
    <row r="116" spans="1:9" s="19" customFormat="1" ht="11.25">
      <c r="A116" s="109"/>
      <c r="B116" s="109"/>
      <c r="C116" s="109"/>
      <c r="D116" s="109"/>
      <c r="E116" s="109"/>
      <c r="F116" s="109"/>
      <c r="G116" s="109"/>
      <c r="H116" s="109"/>
      <c r="I116" s="109"/>
    </row>
    <row r="117" spans="1:9" s="19" customFormat="1" ht="11.25">
      <c r="A117" s="109"/>
      <c r="B117" s="109"/>
      <c r="C117" s="109"/>
      <c r="D117" s="109"/>
      <c r="E117" s="109"/>
      <c r="F117" s="109"/>
      <c r="G117" s="109"/>
      <c r="H117" s="109"/>
      <c r="I117" s="109"/>
    </row>
    <row r="118" spans="1:9" s="19" customFormat="1" ht="11.25">
      <c r="A118" s="109"/>
      <c r="B118" s="109"/>
      <c r="C118" s="109"/>
      <c r="D118" s="109"/>
      <c r="E118" s="109"/>
      <c r="F118" s="109"/>
      <c r="G118" s="109"/>
      <c r="H118" s="109"/>
      <c r="I118" s="109"/>
    </row>
    <row r="119" spans="1:9" s="19" customFormat="1" ht="11.25">
      <c r="A119" s="109"/>
      <c r="B119" s="109"/>
      <c r="C119" s="109"/>
      <c r="D119" s="109"/>
      <c r="E119" s="109"/>
      <c r="F119" s="109"/>
      <c r="G119" s="109"/>
      <c r="H119" s="109"/>
      <c r="I119" s="109"/>
    </row>
    <row r="120" spans="1:9" s="19" customFormat="1" ht="11.25">
      <c r="A120" s="109"/>
      <c r="B120" s="109"/>
      <c r="C120" s="109"/>
      <c r="D120" s="109"/>
      <c r="E120" s="109"/>
      <c r="F120" s="109"/>
      <c r="G120" s="109"/>
      <c r="H120" s="109"/>
      <c r="I120" s="109"/>
    </row>
    <row r="121" spans="1:9" s="19" customFormat="1" ht="11.25">
      <c r="A121" s="109"/>
      <c r="B121" s="109"/>
      <c r="C121" s="109"/>
      <c r="D121" s="109"/>
      <c r="E121" s="109"/>
      <c r="F121" s="109"/>
      <c r="G121" s="109"/>
      <c r="H121" s="109"/>
      <c r="I121" s="109"/>
    </row>
    <row r="122" spans="1:9" s="19" customFormat="1" ht="11.25">
      <c r="A122" s="109"/>
      <c r="B122" s="109"/>
      <c r="C122" s="109"/>
      <c r="D122" s="109"/>
      <c r="E122" s="109"/>
      <c r="F122" s="109"/>
      <c r="G122" s="109"/>
      <c r="H122" s="109"/>
      <c r="I122" s="109"/>
    </row>
    <row r="123" spans="1:9" s="19" customFormat="1" ht="11.25">
      <c r="A123" s="109"/>
      <c r="B123" s="109"/>
      <c r="C123" s="109"/>
      <c r="D123" s="109"/>
      <c r="E123" s="109"/>
      <c r="F123" s="109"/>
      <c r="G123" s="109"/>
      <c r="H123" s="109"/>
      <c r="I123" s="109"/>
    </row>
    <row r="124" spans="1:9" s="19" customFormat="1" ht="11.25">
      <c r="A124" s="109"/>
      <c r="B124" s="109"/>
      <c r="C124" s="109"/>
      <c r="D124" s="109"/>
      <c r="E124" s="109"/>
      <c r="F124" s="109"/>
      <c r="G124" s="109"/>
      <c r="H124" s="109"/>
      <c r="I124" s="109"/>
    </row>
    <row r="125" spans="1:9" s="19" customFormat="1" ht="11.25">
      <c r="A125" s="109"/>
      <c r="B125" s="109"/>
      <c r="C125" s="109"/>
      <c r="D125" s="109"/>
      <c r="E125" s="109"/>
      <c r="F125" s="109"/>
      <c r="G125" s="109"/>
      <c r="H125" s="109"/>
      <c r="I125" s="109"/>
    </row>
    <row r="126" spans="1:9" s="19" customFormat="1" ht="11.25">
      <c r="A126" s="109"/>
      <c r="B126" s="109"/>
      <c r="C126" s="109"/>
      <c r="D126" s="109"/>
      <c r="E126" s="109"/>
      <c r="F126" s="109"/>
      <c r="G126" s="109"/>
      <c r="H126" s="109"/>
      <c r="I126" s="109"/>
    </row>
    <row r="127" spans="1:9" s="19" customFormat="1" ht="11.25">
      <c r="A127" s="109"/>
      <c r="B127" s="109"/>
      <c r="C127" s="109"/>
      <c r="D127" s="109"/>
      <c r="E127" s="109"/>
      <c r="F127" s="109"/>
      <c r="G127" s="109"/>
      <c r="H127" s="109"/>
      <c r="I127" s="109"/>
    </row>
    <row r="128" spans="1:9" s="19" customFormat="1" ht="11.25">
      <c r="A128" s="109"/>
      <c r="B128" s="109"/>
      <c r="C128" s="109"/>
      <c r="D128" s="109"/>
      <c r="E128" s="109"/>
      <c r="F128" s="109"/>
      <c r="G128" s="109"/>
      <c r="H128" s="109"/>
      <c r="I128" s="109"/>
    </row>
    <row r="129" spans="1:9" s="19" customFormat="1" ht="11.25">
      <c r="A129" s="109"/>
      <c r="B129" s="109"/>
      <c r="C129" s="109"/>
      <c r="D129" s="109"/>
      <c r="E129" s="109"/>
      <c r="F129" s="109"/>
      <c r="G129" s="109"/>
      <c r="H129" s="109"/>
      <c r="I129" s="109"/>
    </row>
    <row r="130" spans="1:9" s="19" customFormat="1" ht="11.25">
      <c r="A130" s="109"/>
      <c r="B130" s="109"/>
      <c r="C130" s="109"/>
      <c r="D130" s="109"/>
      <c r="E130" s="109"/>
      <c r="F130" s="109"/>
      <c r="G130" s="109"/>
      <c r="H130" s="109"/>
      <c r="I130" s="109"/>
    </row>
    <row r="131" spans="1:9" s="19" customFormat="1" ht="11.25">
      <c r="A131" s="109"/>
      <c r="B131" s="109"/>
      <c r="C131" s="109"/>
      <c r="D131" s="109"/>
      <c r="E131" s="109"/>
      <c r="F131" s="109"/>
      <c r="G131" s="109"/>
      <c r="H131" s="109"/>
      <c r="I131" s="109"/>
    </row>
    <row r="132" spans="1:9" s="19" customFormat="1" ht="11.25">
      <c r="A132" s="109"/>
      <c r="B132" s="109"/>
      <c r="C132" s="109"/>
      <c r="D132" s="109"/>
      <c r="E132" s="109"/>
      <c r="F132" s="109"/>
      <c r="G132" s="109"/>
      <c r="H132" s="109"/>
      <c r="I132" s="109"/>
    </row>
    <row r="133" spans="1:9" s="19" customFormat="1" ht="11.25">
      <c r="A133" s="109"/>
      <c r="B133" s="109"/>
      <c r="C133" s="109"/>
      <c r="D133" s="109"/>
      <c r="E133" s="109"/>
      <c r="F133" s="109"/>
      <c r="G133" s="109"/>
      <c r="H133" s="109"/>
      <c r="I133" s="109"/>
    </row>
    <row r="134" spans="1:9" s="19" customFormat="1" ht="11.25">
      <c r="A134" s="109"/>
      <c r="B134" s="109"/>
      <c r="C134" s="109"/>
      <c r="D134" s="109"/>
      <c r="E134" s="109"/>
      <c r="F134" s="109"/>
      <c r="G134" s="109"/>
      <c r="H134" s="109"/>
      <c r="I134" s="109"/>
    </row>
    <row r="135" spans="1:9" s="19" customFormat="1" ht="11.25">
      <c r="A135" s="109"/>
      <c r="B135" s="109"/>
      <c r="C135" s="109"/>
      <c r="D135" s="109"/>
      <c r="E135" s="109"/>
      <c r="F135" s="109"/>
      <c r="G135" s="109"/>
      <c r="H135" s="109"/>
      <c r="I135" s="109"/>
    </row>
    <row r="136" spans="1:9" s="19" customFormat="1" ht="11.25">
      <c r="A136" s="109"/>
      <c r="B136" s="109"/>
      <c r="C136" s="109"/>
      <c r="D136" s="109"/>
      <c r="E136" s="109"/>
      <c r="F136" s="109"/>
      <c r="G136" s="109"/>
      <c r="H136" s="109"/>
      <c r="I136" s="109"/>
    </row>
    <row r="137" spans="1:9" s="19" customFormat="1" ht="11.25">
      <c r="A137" s="109"/>
      <c r="B137" s="109"/>
      <c r="C137" s="109"/>
      <c r="D137" s="109"/>
      <c r="E137" s="109"/>
      <c r="F137" s="109"/>
      <c r="G137" s="109"/>
      <c r="H137" s="109"/>
      <c r="I137" s="109"/>
    </row>
    <row r="138" spans="1:9" s="19" customFormat="1" ht="11.25">
      <c r="A138" s="109"/>
      <c r="B138" s="109"/>
      <c r="C138" s="109"/>
      <c r="D138" s="109"/>
      <c r="E138" s="109"/>
      <c r="F138" s="109"/>
      <c r="G138" s="109"/>
      <c r="H138" s="109"/>
      <c r="I138" s="109"/>
    </row>
    <row r="139" spans="1:9" s="19" customFormat="1" ht="11.25">
      <c r="A139" s="109"/>
      <c r="B139" s="109"/>
      <c r="C139" s="109"/>
      <c r="D139" s="109"/>
      <c r="E139" s="109"/>
      <c r="F139" s="109"/>
      <c r="G139" s="109"/>
      <c r="H139" s="109"/>
      <c r="I139" s="109"/>
    </row>
    <row r="140" spans="1:9" s="19" customFormat="1" ht="11.25">
      <c r="A140" s="109"/>
      <c r="B140" s="109"/>
      <c r="C140" s="109"/>
      <c r="D140" s="109"/>
      <c r="E140" s="109"/>
      <c r="F140" s="109"/>
      <c r="G140" s="109"/>
      <c r="H140" s="109"/>
      <c r="I140" s="109"/>
    </row>
    <row r="141" spans="1:9" s="19" customFormat="1" ht="11.25">
      <c r="A141" s="109"/>
      <c r="B141" s="109"/>
      <c r="C141" s="109"/>
      <c r="D141" s="109"/>
      <c r="E141" s="109"/>
      <c r="F141" s="109"/>
      <c r="G141" s="109"/>
      <c r="H141" s="109"/>
      <c r="I141" s="109"/>
    </row>
    <row r="142" spans="1:9" s="19" customFormat="1" ht="11.25">
      <c r="A142" s="109"/>
      <c r="B142" s="109"/>
      <c r="C142" s="109"/>
      <c r="D142" s="109"/>
      <c r="E142" s="109"/>
      <c r="F142" s="109"/>
      <c r="G142" s="109"/>
      <c r="H142" s="109"/>
      <c r="I142" s="109"/>
    </row>
    <row r="143" spans="1:9" s="19" customFormat="1" ht="11.25">
      <c r="A143" s="109"/>
      <c r="B143" s="109"/>
      <c r="C143" s="109"/>
      <c r="D143" s="109"/>
      <c r="E143" s="109"/>
      <c r="F143" s="109"/>
      <c r="G143" s="109"/>
      <c r="H143" s="109"/>
      <c r="I143" s="109"/>
    </row>
    <row r="144" spans="1:9" s="19" customFormat="1" ht="11.25">
      <c r="A144" s="109"/>
      <c r="B144" s="109"/>
      <c r="C144" s="109"/>
      <c r="D144" s="109"/>
      <c r="E144" s="109"/>
      <c r="F144" s="109"/>
      <c r="G144" s="109"/>
      <c r="H144" s="109"/>
      <c r="I144" s="109"/>
    </row>
    <row r="145" spans="1:9" s="19" customFormat="1" ht="11.25">
      <c r="A145" s="109"/>
      <c r="B145" s="109"/>
      <c r="C145" s="109"/>
      <c r="D145" s="109"/>
      <c r="E145" s="109"/>
      <c r="F145" s="109"/>
      <c r="G145" s="109"/>
      <c r="H145" s="109"/>
      <c r="I145" s="109"/>
    </row>
    <row r="146" spans="1:9" s="19" customFormat="1" ht="11.25">
      <c r="A146" s="109"/>
      <c r="B146" s="109"/>
      <c r="C146" s="109"/>
      <c r="D146" s="109"/>
      <c r="E146" s="109"/>
      <c r="F146" s="109"/>
      <c r="G146" s="109"/>
      <c r="H146" s="109"/>
      <c r="I146" s="109"/>
    </row>
    <row r="147" spans="1:9" s="19" customFormat="1" ht="11.25">
      <c r="A147" s="109"/>
      <c r="B147" s="109"/>
      <c r="C147" s="109"/>
      <c r="D147" s="109"/>
      <c r="E147" s="109"/>
      <c r="F147" s="109"/>
      <c r="G147" s="109"/>
      <c r="H147" s="109"/>
      <c r="I147" s="109"/>
    </row>
    <row r="148" spans="1:9" s="19" customFormat="1" ht="11.25">
      <c r="A148" s="109"/>
      <c r="B148" s="109"/>
      <c r="C148" s="109"/>
      <c r="D148" s="109"/>
      <c r="E148" s="109"/>
      <c r="F148" s="109"/>
      <c r="G148" s="109"/>
      <c r="H148" s="109"/>
      <c r="I148" s="109"/>
    </row>
    <row r="149" spans="1:9" s="19" customFormat="1" ht="11.25">
      <c r="A149" s="109"/>
      <c r="B149" s="109"/>
      <c r="C149" s="109"/>
      <c r="D149" s="109"/>
      <c r="E149" s="109"/>
      <c r="F149" s="109"/>
      <c r="G149" s="109"/>
      <c r="H149" s="109"/>
      <c r="I149" s="109"/>
    </row>
    <row r="150" spans="1:9" s="19" customFormat="1" ht="11.25">
      <c r="A150" s="109"/>
      <c r="B150" s="109"/>
      <c r="C150" s="109"/>
      <c r="D150" s="109"/>
      <c r="E150" s="109"/>
      <c r="F150" s="109"/>
      <c r="G150" s="109"/>
      <c r="H150" s="109"/>
      <c r="I150" s="109"/>
    </row>
    <row r="151" spans="1:9" s="19" customFormat="1" ht="11.25">
      <c r="A151" s="109"/>
      <c r="B151" s="109"/>
      <c r="C151" s="109"/>
      <c r="D151" s="109"/>
      <c r="E151" s="109"/>
      <c r="F151" s="109"/>
      <c r="G151" s="109"/>
      <c r="H151" s="109"/>
      <c r="I151" s="109"/>
    </row>
    <row r="152" spans="1:9" s="19" customFormat="1" ht="11.25">
      <c r="A152" s="109"/>
      <c r="B152" s="109"/>
      <c r="C152" s="109"/>
      <c r="D152" s="109"/>
      <c r="E152" s="109"/>
      <c r="F152" s="109"/>
      <c r="G152" s="109"/>
      <c r="H152" s="109"/>
      <c r="I152" s="109"/>
    </row>
    <row r="153" spans="1:9" s="19" customFormat="1" ht="11.25">
      <c r="A153" s="109"/>
      <c r="B153" s="109"/>
      <c r="C153" s="109"/>
      <c r="D153" s="109"/>
      <c r="E153" s="109"/>
      <c r="F153" s="109"/>
      <c r="G153" s="109"/>
      <c r="H153" s="109"/>
      <c r="I153" s="109"/>
    </row>
    <row r="154" spans="1:9" s="19" customFormat="1" ht="11.25">
      <c r="A154" s="109"/>
      <c r="B154" s="109"/>
      <c r="C154" s="109"/>
      <c r="D154" s="109"/>
      <c r="E154" s="109"/>
      <c r="F154" s="109"/>
      <c r="G154" s="109"/>
      <c r="H154" s="109"/>
      <c r="I154" s="109"/>
    </row>
    <row r="155" spans="1:9" s="19" customFormat="1" ht="11.25">
      <c r="A155" s="109"/>
      <c r="B155" s="109"/>
      <c r="C155" s="109"/>
      <c r="D155" s="109"/>
      <c r="E155" s="109"/>
      <c r="F155" s="109"/>
      <c r="G155" s="109"/>
      <c r="H155" s="109"/>
      <c r="I155" s="109"/>
    </row>
    <row r="156" spans="1:9" s="19" customFormat="1" ht="11.25">
      <c r="A156" s="109"/>
      <c r="B156" s="109"/>
      <c r="C156" s="109"/>
      <c r="D156" s="109"/>
      <c r="E156" s="109"/>
      <c r="F156" s="109"/>
      <c r="G156" s="109"/>
      <c r="H156" s="109"/>
      <c r="I156" s="109"/>
    </row>
    <row r="157" spans="1:9" s="19" customFormat="1" ht="11.25">
      <c r="A157" s="109"/>
      <c r="B157" s="109"/>
      <c r="C157" s="109"/>
      <c r="D157" s="109"/>
      <c r="E157" s="109"/>
      <c r="F157" s="109"/>
      <c r="G157" s="109"/>
      <c r="H157" s="109"/>
      <c r="I157" s="109"/>
    </row>
    <row r="158" spans="1:9" s="19" customFormat="1" ht="11.25">
      <c r="A158" s="109"/>
      <c r="B158" s="109"/>
      <c r="C158" s="109"/>
      <c r="D158" s="109"/>
      <c r="E158" s="109"/>
      <c r="F158" s="109"/>
      <c r="G158" s="109"/>
      <c r="H158" s="109"/>
      <c r="I158" s="109"/>
    </row>
    <row r="159" spans="1:9" s="19" customFormat="1" ht="11.25">
      <c r="A159" s="109"/>
      <c r="B159" s="109"/>
      <c r="C159" s="109"/>
      <c r="D159" s="109"/>
      <c r="E159" s="109"/>
      <c r="F159" s="109"/>
      <c r="G159" s="109"/>
      <c r="H159" s="109"/>
      <c r="I159" s="109"/>
    </row>
    <row r="160" spans="1:9" s="19" customFormat="1" ht="11.25">
      <c r="A160" s="109"/>
      <c r="B160" s="109"/>
      <c r="C160" s="109"/>
      <c r="D160" s="109"/>
      <c r="E160" s="109"/>
      <c r="F160" s="109"/>
      <c r="G160" s="109"/>
      <c r="H160" s="109"/>
      <c r="I160" s="109"/>
    </row>
    <row r="161" spans="1:9" s="19" customFormat="1" ht="11.25">
      <c r="A161" s="109"/>
      <c r="B161" s="109"/>
      <c r="C161" s="109"/>
      <c r="D161" s="109"/>
      <c r="E161" s="109"/>
      <c r="F161" s="109"/>
      <c r="G161" s="109"/>
      <c r="H161" s="109"/>
      <c r="I161" s="109"/>
    </row>
    <row r="162" spans="1:9" s="19" customFormat="1" ht="11.25">
      <c r="A162" s="109"/>
      <c r="B162" s="109"/>
      <c r="C162" s="109"/>
      <c r="D162" s="109"/>
      <c r="E162" s="109"/>
      <c r="F162" s="109"/>
      <c r="G162" s="109"/>
      <c r="H162" s="109"/>
      <c r="I162" s="109"/>
    </row>
    <row r="163" spans="1:9" s="19" customFormat="1" ht="11.25">
      <c r="A163" s="109"/>
      <c r="B163" s="109"/>
      <c r="C163" s="109"/>
      <c r="D163" s="109"/>
      <c r="E163" s="109"/>
      <c r="F163" s="109"/>
      <c r="G163" s="109"/>
      <c r="H163" s="109"/>
      <c r="I163" s="109"/>
    </row>
    <row r="164" spans="1:9" s="19" customFormat="1" ht="11.25">
      <c r="A164" s="109"/>
      <c r="B164" s="109"/>
      <c r="C164" s="109"/>
      <c r="D164" s="109"/>
      <c r="E164" s="109"/>
      <c r="F164" s="109"/>
      <c r="G164" s="109"/>
      <c r="H164" s="109"/>
      <c r="I164" s="109"/>
    </row>
    <row r="165" spans="1:9" s="19" customFormat="1" ht="11.25">
      <c r="A165" s="109"/>
      <c r="B165" s="109"/>
      <c r="C165" s="109"/>
      <c r="D165" s="109"/>
      <c r="E165" s="109"/>
      <c r="F165" s="109"/>
      <c r="G165" s="109"/>
      <c r="H165" s="109"/>
      <c r="I165" s="109"/>
    </row>
  </sheetData>
  <sheetProtection/>
  <mergeCells count="3">
    <mergeCell ref="A5:C5"/>
    <mergeCell ref="A6:C6"/>
    <mergeCell ref="A3:I3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D28" sqref="D28"/>
    </sheetView>
  </sheetViews>
  <sheetFormatPr defaultColWidth="9.33203125" defaultRowHeight="11.25"/>
  <cols>
    <col min="1" max="1" width="12.16015625" style="2" customWidth="1"/>
    <col min="2" max="2" width="60.33203125" style="2" customWidth="1"/>
    <col min="3" max="3" width="23.5" style="2" customWidth="1"/>
    <col min="4" max="4" width="21.83203125" style="2" customWidth="1"/>
    <col min="5" max="5" width="18" style="2" customWidth="1"/>
    <col min="6" max="6" width="20.5" style="2" customWidth="1"/>
    <col min="7" max="7" width="12.66015625" style="2" customWidth="1"/>
    <col min="8" max="8" width="12.16015625" style="2" customWidth="1"/>
    <col min="9" max="10" width="9.16015625" style="19" customWidth="1"/>
  </cols>
  <sheetData>
    <row r="1" spans="1:11" ht="12.75">
      <c r="A1" s="195"/>
      <c r="B1" s="195"/>
      <c r="C1" s="195"/>
      <c r="D1" s="195"/>
      <c r="E1" s="195"/>
      <c r="F1" s="195"/>
      <c r="G1" s="195"/>
      <c r="H1" s="195"/>
      <c r="I1" s="32"/>
      <c r="J1" s="32"/>
      <c r="K1" s="32"/>
    </row>
    <row r="2" spans="1:11" ht="15" customHeight="1">
      <c r="A2" s="354" t="s">
        <v>106</v>
      </c>
      <c r="B2" s="354"/>
      <c r="C2" s="354"/>
      <c r="D2" s="354"/>
      <c r="E2" s="354"/>
      <c r="F2" s="354"/>
      <c r="G2" s="354"/>
      <c r="H2" s="354"/>
      <c r="I2" s="101"/>
      <c r="J2" s="101"/>
      <c r="K2" s="101"/>
    </row>
    <row r="3" spans="1:11" ht="12.75">
      <c r="A3" s="195"/>
      <c r="B3" s="195"/>
      <c r="C3" s="195"/>
      <c r="D3" s="195"/>
      <c r="E3" s="195"/>
      <c r="F3" s="195"/>
      <c r="G3" s="195"/>
      <c r="H3" s="195"/>
      <c r="I3" s="32"/>
      <c r="J3" s="32"/>
      <c r="K3" s="32"/>
    </row>
    <row r="4" spans="1:11" ht="51" customHeight="1">
      <c r="A4" s="347" t="s">
        <v>11</v>
      </c>
      <c r="B4" s="349"/>
      <c r="C4" s="178" t="s">
        <v>151</v>
      </c>
      <c r="D4" s="178" t="s">
        <v>155</v>
      </c>
      <c r="E4" s="178" t="s">
        <v>13</v>
      </c>
      <c r="F4" s="178" t="s">
        <v>152</v>
      </c>
      <c r="G4" s="178" t="s">
        <v>15</v>
      </c>
      <c r="H4" s="178" t="s">
        <v>16</v>
      </c>
      <c r="I4" s="34"/>
      <c r="J4" s="34"/>
      <c r="K4" s="34"/>
    </row>
    <row r="5" spans="1:11" s="2" customFormat="1" ht="15" customHeight="1">
      <c r="A5" s="352">
        <v>1</v>
      </c>
      <c r="B5" s="353"/>
      <c r="C5" s="179">
        <v>2</v>
      </c>
      <c r="D5" s="179">
        <v>3</v>
      </c>
      <c r="E5" s="179">
        <v>4</v>
      </c>
      <c r="F5" s="179">
        <v>5</v>
      </c>
      <c r="G5" s="179" t="s">
        <v>17</v>
      </c>
      <c r="H5" s="179" t="s">
        <v>18</v>
      </c>
      <c r="I5" s="109"/>
      <c r="J5" s="109"/>
      <c r="K5" s="109"/>
    </row>
    <row r="6" spans="1:11" ht="15" customHeight="1">
      <c r="A6" s="355" t="s">
        <v>105</v>
      </c>
      <c r="B6" s="356"/>
      <c r="C6" s="180">
        <f>C7</f>
        <v>105436.05</v>
      </c>
      <c r="D6" s="180">
        <f>D7</f>
        <v>373761</v>
      </c>
      <c r="E6" s="180">
        <f>E7</f>
        <v>373761</v>
      </c>
      <c r="F6" s="180">
        <f>F7</f>
        <v>139791.87</v>
      </c>
      <c r="G6" s="180">
        <f>SUM(F6/C6)*100</f>
        <v>132.58450975733632</v>
      </c>
      <c r="H6" s="180">
        <f>SUM(F6/E6)*100</f>
        <v>37.40140624623757</v>
      </c>
      <c r="I6" s="37"/>
      <c r="J6" s="37"/>
      <c r="K6" s="37"/>
    </row>
    <row r="7" spans="1:11" s="19" customFormat="1" ht="15" customHeight="1">
      <c r="A7" s="102" t="s">
        <v>107</v>
      </c>
      <c r="B7" s="103" t="s">
        <v>108</v>
      </c>
      <c r="C7" s="184">
        <v>105436.05</v>
      </c>
      <c r="D7" s="183">
        <v>373761</v>
      </c>
      <c r="E7" s="183">
        <v>373761</v>
      </c>
      <c r="F7" s="184">
        <v>139791.87</v>
      </c>
      <c r="G7" s="180">
        <f>SUM(F7/C7)*100</f>
        <v>132.58450975733632</v>
      </c>
      <c r="H7" s="180">
        <f>SUM(F7/E7)*100</f>
        <v>37.40140624623757</v>
      </c>
      <c r="I7" s="40"/>
      <c r="J7" s="40"/>
      <c r="K7" s="40"/>
    </row>
    <row r="8" spans="1:11" s="19" customFormat="1" ht="15" customHeight="1">
      <c r="A8" s="104" t="s">
        <v>109</v>
      </c>
      <c r="B8" s="105" t="s">
        <v>110</v>
      </c>
      <c r="C8" s="187">
        <v>105436.05</v>
      </c>
      <c r="D8" s="188">
        <v>373761</v>
      </c>
      <c r="E8" s="188">
        <v>373761</v>
      </c>
      <c r="F8" s="187">
        <v>139791.87</v>
      </c>
      <c r="G8" s="196">
        <f>SUM(F8/C8)*100</f>
        <v>132.58450975733632</v>
      </c>
      <c r="H8" s="196">
        <f>SUM(F8/E8)*100</f>
        <v>37.40140624623757</v>
      </c>
      <c r="I8" s="41"/>
      <c r="J8" s="41"/>
      <c r="K8" s="41"/>
    </row>
    <row r="9" spans="1:8" s="19" customFormat="1" ht="12.75">
      <c r="A9" s="73"/>
      <c r="B9" s="73"/>
      <c r="C9" s="73"/>
      <c r="D9" s="73"/>
      <c r="E9" s="73"/>
      <c r="F9" s="73"/>
      <c r="G9" s="73"/>
      <c r="H9" s="73"/>
    </row>
    <row r="10" spans="1:8" s="19" customFormat="1" ht="12.75">
      <c r="A10" s="73"/>
      <c r="B10" s="73"/>
      <c r="C10" s="73"/>
      <c r="D10" s="73"/>
      <c r="E10" s="73"/>
      <c r="F10" s="73"/>
      <c r="G10" s="73"/>
      <c r="H10" s="73"/>
    </row>
    <row r="11" spans="1:8" s="19" customFormat="1" ht="12.75">
      <c r="A11" s="73"/>
      <c r="B11" s="73"/>
      <c r="C11" s="73"/>
      <c r="D11" s="73"/>
      <c r="E11" s="73"/>
      <c r="F11" s="73"/>
      <c r="G11" s="73"/>
      <c r="H11" s="73"/>
    </row>
    <row r="12" spans="1:8" s="19" customFormat="1" ht="12.75">
      <c r="A12" s="73"/>
      <c r="B12" s="73"/>
      <c r="C12" s="73"/>
      <c r="D12" s="73"/>
      <c r="E12" s="73"/>
      <c r="F12" s="73"/>
      <c r="G12" s="73"/>
      <c r="H12" s="73"/>
    </row>
    <row r="13" spans="1:8" s="19" customFormat="1" ht="12.75">
      <c r="A13" s="73"/>
      <c r="B13" s="73"/>
      <c r="C13" s="73"/>
      <c r="D13" s="73"/>
      <c r="E13" s="73"/>
      <c r="F13" s="73"/>
      <c r="G13" s="73"/>
      <c r="H13" s="73"/>
    </row>
    <row r="14" spans="1:8" s="19" customFormat="1" ht="11.25">
      <c r="A14" s="109"/>
      <c r="B14" s="109"/>
      <c r="C14" s="109"/>
      <c r="D14" s="109"/>
      <c r="E14" s="109"/>
      <c r="F14" s="109"/>
      <c r="G14" s="109"/>
      <c r="H14" s="109"/>
    </row>
    <row r="15" spans="1:8" s="19" customFormat="1" ht="11.25">
      <c r="A15" s="109"/>
      <c r="B15" s="109"/>
      <c r="C15" s="109"/>
      <c r="D15" s="109"/>
      <c r="E15" s="109"/>
      <c r="F15" s="109"/>
      <c r="G15" s="109"/>
      <c r="H15" s="109"/>
    </row>
    <row r="16" spans="1:8" s="19" customFormat="1" ht="11.25">
      <c r="A16" s="109"/>
      <c r="B16" s="109"/>
      <c r="C16" s="109"/>
      <c r="D16" s="109"/>
      <c r="E16" s="109"/>
      <c r="F16" s="109"/>
      <c r="G16" s="109"/>
      <c r="H16" s="109"/>
    </row>
    <row r="17" spans="1:8" s="19" customFormat="1" ht="11.25">
      <c r="A17" s="109"/>
      <c r="B17" s="109"/>
      <c r="C17" s="109"/>
      <c r="D17" s="109"/>
      <c r="E17" s="109"/>
      <c r="F17" s="109"/>
      <c r="G17" s="109"/>
      <c r="H17" s="109"/>
    </row>
    <row r="18" spans="1:8" s="19" customFormat="1" ht="11.25">
      <c r="A18" s="109"/>
      <c r="B18" s="109"/>
      <c r="C18" s="109"/>
      <c r="D18" s="109"/>
      <c r="E18" s="109"/>
      <c r="F18" s="109"/>
      <c r="G18" s="109"/>
      <c r="H18" s="109"/>
    </row>
    <row r="19" spans="1:8" s="19" customFormat="1" ht="11.25">
      <c r="A19" s="109"/>
      <c r="B19" s="109"/>
      <c r="C19" s="109"/>
      <c r="D19" s="109"/>
      <c r="E19" s="109"/>
      <c r="F19" s="109"/>
      <c r="G19" s="109"/>
      <c r="H19" s="109"/>
    </row>
    <row r="20" spans="1:8" s="19" customFormat="1" ht="11.25">
      <c r="A20" s="109"/>
      <c r="B20" s="109"/>
      <c r="C20" s="109"/>
      <c r="D20" s="109"/>
      <c r="E20" s="109"/>
      <c r="F20" s="109"/>
      <c r="G20" s="109"/>
      <c r="H20" s="109"/>
    </row>
    <row r="21" spans="1:8" s="19" customFormat="1" ht="11.25">
      <c r="A21" s="109"/>
      <c r="B21" s="109"/>
      <c r="C21" s="109"/>
      <c r="D21" s="109"/>
      <c r="E21" s="109"/>
      <c r="F21" s="109"/>
      <c r="G21" s="109"/>
      <c r="H21" s="109"/>
    </row>
    <row r="22" spans="1:8" s="19" customFormat="1" ht="11.25">
      <c r="A22" s="109"/>
      <c r="B22" s="109"/>
      <c r="C22" s="109"/>
      <c r="D22" s="109"/>
      <c r="E22" s="109"/>
      <c r="F22" s="109"/>
      <c r="G22" s="109"/>
      <c r="H22" s="109"/>
    </row>
    <row r="23" spans="1:8" s="19" customFormat="1" ht="11.25">
      <c r="A23" s="109"/>
      <c r="B23" s="109"/>
      <c r="C23" s="109"/>
      <c r="D23" s="109"/>
      <c r="E23" s="109"/>
      <c r="F23" s="109"/>
      <c r="G23" s="109"/>
      <c r="H23" s="109"/>
    </row>
    <row r="24" spans="1:8" s="19" customFormat="1" ht="11.25">
      <c r="A24" s="109"/>
      <c r="B24" s="109"/>
      <c r="C24" s="109"/>
      <c r="D24" s="109"/>
      <c r="E24" s="109"/>
      <c r="F24" s="109"/>
      <c r="G24" s="109"/>
      <c r="H24" s="109"/>
    </row>
    <row r="25" spans="1:8" s="19" customFormat="1" ht="11.25">
      <c r="A25" s="109"/>
      <c r="B25" s="109"/>
      <c r="C25" s="109"/>
      <c r="D25" s="109"/>
      <c r="E25" s="109"/>
      <c r="F25" s="109"/>
      <c r="G25" s="109"/>
      <c r="H25" s="109"/>
    </row>
    <row r="26" spans="1:8" s="19" customFormat="1" ht="11.25">
      <c r="A26" s="109"/>
      <c r="B26" s="109"/>
      <c r="C26" s="109"/>
      <c r="D26" s="109"/>
      <c r="E26" s="109"/>
      <c r="F26" s="109"/>
      <c r="G26" s="109"/>
      <c r="H26" s="109"/>
    </row>
    <row r="27" spans="1:8" s="19" customFormat="1" ht="11.25">
      <c r="A27" s="109"/>
      <c r="B27" s="109"/>
      <c r="C27" s="109"/>
      <c r="D27" s="109"/>
      <c r="E27" s="109"/>
      <c r="F27" s="109"/>
      <c r="G27" s="109"/>
      <c r="H27" s="109"/>
    </row>
  </sheetData>
  <sheetProtection/>
  <mergeCells count="4">
    <mergeCell ref="A4:B4"/>
    <mergeCell ref="A5:B5"/>
    <mergeCell ref="A2:H2"/>
    <mergeCell ref="A6:B6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F19" sqref="F19"/>
    </sheetView>
  </sheetViews>
  <sheetFormatPr defaultColWidth="9.33203125" defaultRowHeight="11.25"/>
  <cols>
    <col min="1" max="1" width="24.16015625" style="0" customWidth="1"/>
    <col min="2" max="2" width="21.83203125" style="0" customWidth="1"/>
    <col min="3" max="8" width="20.66015625" style="0" customWidth="1"/>
    <col min="9" max="19" width="9.16015625" style="19" customWidth="1"/>
  </cols>
  <sheetData>
    <row r="1" spans="1:11" ht="15" customHeight="1">
      <c r="A1" s="359" t="s">
        <v>111</v>
      </c>
      <c r="B1" s="359"/>
      <c r="C1" s="359"/>
      <c r="D1" s="359"/>
      <c r="E1" s="359"/>
      <c r="F1" s="359"/>
      <c r="G1" s="359"/>
      <c r="H1" s="359"/>
      <c r="I1" s="101"/>
      <c r="J1" s="101"/>
      <c r="K1" s="101"/>
    </row>
    <row r="2" spans="1:11" ht="18">
      <c r="A2" s="31"/>
      <c r="B2" s="31"/>
      <c r="C2" s="31"/>
      <c r="D2" s="31"/>
      <c r="E2" s="31"/>
      <c r="F2" s="31"/>
      <c r="G2" s="31"/>
      <c r="H2" s="31"/>
      <c r="I2" s="32"/>
      <c r="J2" s="32"/>
      <c r="K2" s="32"/>
    </row>
    <row r="3" spans="1:11" ht="30.75" customHeight="1">
      <c r="A3" s="357" t="s">
        <v>11</v>
      </c>
      <c r="B3" s="357"/>
      <c r="C3" s="33">
        <f aca="true" t="shared" si="0" ref="C3:H3">UPPER(C6)</f>
      </c>
      <c r="D3" s="33">
        <f t="shared" si="0"/>
      </c>
      <c r="E3" s="33">
        <f t="shared" si="0"/>
      </c>
      <c r="F3" s="33">
        <f t="shared" si="0"/>
      </c>
      <c r="G3" s="33">
        <f t="shared" si="0"/>
      </c>
      <c r="H3" s="33">
        <f t="shared" si="0"/>
      </c>
      <c r="I3" s="34"/>
      <c r="J3" s="34"/>
      <c r="K3" s="34"/>
    </row>
    <row r="4" spans="1:8" ht="11.25">
      <c r="A4" s="358">
        <v>1</v>
      </c>
      <c r="B4" s="358"/>
      <c r="C4" s="35">
        <v>2</v>
      </c>
      <c r="D4" s="35">
        <v>3</v>
      </c>
      <c r="E4" s="35">
        <v>4.33333333333333</v>
      </c>
      <c r="F4" s="35">
        <v>5.08333333333333</v>
      </c>
      <c r="G4" s="35">
        <v>6</v>
      </c>
      <c r="H4" s="35">
        <v>7</v>
      </c>
    </row>
    <row r="5" spans="1:11" ht="12.75" hidden="1">
      <c r="A5" s="59"/>
      <c r="B5" s="42" t="s">
        <v>105</v>
      </c>
      <c r="C5" s="36" t="e">
        <f>#REF!</f>
        <v>#REF!</v>
      </c>
      <c r="D5" s="36" t="e">
        <f>#REF!</f>
        <v>#REF!</v>
      </c>
      <c r="E5" s="36" t="e">
        <f>#REF!</f>
        <v>#REF!</v>
      </c>
      <c r="F5" s="36" t="e">
        <f>#REF!</f>
        <v>#REF!</v>
      </c>
      <c r="G5" s="36" t="e">
        <f>#REF!</f>
        <v>#REF!</v>
      </c>
      <c r="H5" s="36" t="e">
        <f>#REF!</f>
        <v>#REF!</v>
      </c>
      <c r="I5" s="37"/>
      <c r="J5" s="37"/>
      <c r="K5" s="37"/>
    </row>
    <row r="6" spans="1:11" ht="11.25" hidden="1">
      <c r="A6" s="60" t="s">
        <v>61</v>
      </c>
      <c r="B6" s="55"/>
      <c r="C6" s="55"/>
      <c r="D6" s="55"/>
      <c r="E6" s="55"/>
      <c r="F6" s="55"/>
      <c r="G6" s="55"/>
      <c r="H6" s="55"/>
      <c r="I6" s="37"/>
      <c r="J6" s="37"/>
      <c r="K6" s="37"/>
    </row>
    <row r="7" spans="1:11" ht="12.75" hidden="1">
      <c r="A7" s="51"/>
      <c r="B7" s="61"/>
      <c r="C7" s="62"/>
      <c r="D7" s="63"/>
      <c r="E7" s="63"/>
      <c r="F7" s="62"/>
      <c r="G7" s="62"/>
      <c r="H7" s="62"/>
      <c r="I7" s="51"/>
      <c r="J7" s="51"/>
      <c r="K7" s="51"/>
    </row>
    <row r="8" spans="1:11" ht="12.75" hidden="1">
      <c r="A8" s="51"/>
      <c r="B8" s="61"/>
      <c r="C8" s="62"/>
      <c r="D8" s="63"/>
      <c r="E8" s="63"/>
      <c r="F8" s="62"/>
      <c r="G8" s="62"/>
      <c r="H8" s="62"/>
      <c r="I8" s="51"/>
      <c r="J8" s="51"/>
      <c r="K8" s="51"/>
    </row>
    <row r="9" spans="1:11" ht="7.5" customHeight="1">
      <c r="A9" s="51"/>
      <c r="B9" s="61"/>
      <c r="C9" s="62"/>
      <c r="D9" s="63"/>
      <c r="E9" s="63"/>
      <c r="F9" s="62"/>
      <c r="G9" s="62"/>
      <c r="H9" s="62"/>
      <c r="I9" s="51"/>
      <c r="J9" s="51"/>
      <c r="K9" s="51"/>
    </row>
    <row r="10" spans="1:11" s="19" customFormat="1" ht="12.75">
      <c r="A10" s="51"/>
      <c r="B10" s="61"/>
      <c r="C10" s="62"/>
      <c r="D10" s="63"/>
      <c r="E10" s="63"/>
      <c r="F10" s="62"/>
      <c r="G10" s="62"/>
      <c r="H10" s="62"/>
      <c r="I10" s="51"/>
      <c r="J10" s="51"/>
      <c r="K10" s="51"/>
    </row>
    <row r="11" s="19" customFormat="1" ht="11.25"/>
    <row r="12" s="19" customFormat="1" ht="11.25"/>
    <row r="13" s="19" customFormat="1" ht="11.25"/>
    <row r="14" s="19" customFormat="1" ht="11.25"/>
    <row r="15" s="19" customFormat="1" ht="11.25"/>
    <row r="16" s="19" customFormat="1" ht="11.25"/>
    <row r="17" s="19" customFormat="1" ht="11.25"/>
    <row r="18" s="19" customFormat="1" ht="11.25"/>
    <row r="19" s="19" customFormat="1" ht="11.25"/>
    <row r="20" s="19" customFormat="1" ht="11.25"/>
    <row r="21" s="19" customFormat="1" ht="11.25"/>
    <row r="22" s="19" customFormat="1" ht="11.25"/>
    <row r="23" s="19" customFormat="1" ht="11.25"/>
    <row r="24" s="19" customFormat="1" ht="11.25"/>
    <row r="25" s="19" customFormat="1" ht="11.25"/>
    <row r="26" s="19" customFormat="1" ht="11.25"/>
    <row r="27" s="19" customFormat="1" ht="11.25"/>
    <row r="28" s="19" customFormat="1" ht="11.25"/>
    <row r="29" s="19" customFormat="1" ht="11.25"/>
    <row r="30" s="19" customFormat="1" ht="11.25"/>
    <row r="31" s="19" customFormat="1" ht="11.25"/>
    <row r="32" s="19" customFormat="1" ht="11.25"/>
    <row r="33" s="19" customFormat="1" ht="11.25"/>
    <row r="34" s="19" customFormat="1" ht="11.25"/>
    <row r="35" s="19" customFormat="1" ht="11.25"/>
    <row r="36" s="19" customFormat="1" ht="11.25"/>
    <row r="37" s="19" customFormat="1" ht="11.25"/>
    <row r="38" s="19" customFormat="1" ht="11.25"/>
    <row r="39" s="19" customFormat="1" ht="11.25"/>
    <row r="40" s="19" customFormat="1" ht="11.25"/>
    <row r="41" s="19" customFormat="1" ht="11.25"/>
    <row r="42" s="19" customFormat="1" ht="11.25"/>
    <row r="43" s="19" customFormat="1" ht="11.25"/>
    <row r="44" s="19" customFormat="1" ht="11.25"/>
    <row r="45" s="19" customFormat="1" ht="11.25"/>
    <row r="46" s="19" customFormat="1" ht="11.25"/>
    <row r="47" s="19" customFormat="1" ht="11.25"/>
    <row r="48" s="19" customFormat="1" ht="11.25"/>
    <row r="49" s="19" customFormat="1" ht="11.25"/>
    <row r="50" s="19" customFormat="1" ht="11.25"/>
    <row r="51" s="19" customFormat="1" ht="11.25"/>
    <row r="52" s="19" customFormat="1" ht="11.25"/>
    <row r="53" s="19" customFormat="1" ht="11.25"/>
    <row r="54" s="19" customFormat="1" ht="11.25"/>
    <row r="55" s="19" customFormat="1" ht="11.25"/>
    <row r="56" s="19" customFormat="1" ht="11.25"/>
    <row r="57" s="19" customFormat="1" ht="11.25"/>
    <row r="58" s="19" customFormat="1" ht="11.25"/>
    <row r="59" s="19" customFormat="1" ht="11.25"/>
    <row r="60" s="19" customFormat="1" ht="11.25"/>
  </sheetData>
  <sheetProtection/>
  <mergeCells count="3">
    <mergeCell ref="A3:B3"/>
    <mergeCell ref="A4:B4"/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P8"/>
  <sheetViews>
    <sheetView zoomScalePageLayoutView="0" workbookViewId="0" topLeftCell="A1">
      <selection activeCell="E5" sqref="E5"/>
    </sheetView>
  </sheetViews>
  <sheetFormatPr defaultColWidth="9.33203125" defaultRowHeight="11.25"/>
  <cols>
    <col min="1" max="1" width="4.66015625" style="0" customWidth="1"/>
    <col min="2" max="2" width="18.16015625" style="0" customWidth="1"/>
    <col min="3" max="3" width="14.66015625" style="0" customWidth="1"/>
    <col min="4" max="4" width="31.66015625" style="0" customWidth="1"/>
    <col min="5" max="5" width="24.83203125" style="0" customWidth="1"/>
    <col min="6" max="6" width="25.33203125" style="0" customWidth="1"/>
    <col min="7" max="7" width="34.5" style="0" customWidth="1"/>
    <col min="8" max="8" width="13.83203125" style="0" customWidth="1"/>
    <col min="9" max="9" width="13" style="0" customWidth="1"/>
  </cols>
  <sheetData>
    <row r="1" s="19" customFormat="1" ht="11.25"/>
    <row r="2" s="19" customFormat="1" ht="11.25"/>
    <row r="3" spans="1:12" s="51" customFormat="1" ht="15" customHeight="1">
      <c r="A3" s="359" t="s">
        <v>112</v>
      </c>
      <c r="B3" s="359"/>
      <c r="C3" s="359"/>
      <c r="D3" s="359"/>
      <c r="E3" s="359"/>
      <c r="F3" s="359"/>
      <c r="G3" s="359"/>
      <c r="H3" s="359"/>
      <c r="I3" s="359"/>
      <c r="J3" s="101"/>
      <c r="K3" s="101"/>
      <c r="L3" s="101"/>
    </row>
    <row r="4" spans="2:12" s="51" customFormat="1" ht="18">
      <c r="B4" s="31"/>
      <c r="C4" s="31"/>
      <c r="D4" s="31"/>
      <c r="E4" s="31"/>
      <c r="F4" s="31"/>
      <c r="G4" s="31"/>
      <c r="H4" s="31"/>
      <c r="I4" s="31"/>
      <c r="J4" s="32"/>
      <c r="K4" s="32"/>
      <c r="L4" s="32"/>
    </row>
    <row r="5" spans="1:9" s="34" customFormat="1" ht="63" customHeight="1">
      <c r="A5" s="360" t="s">
        <v>11</v>
      </c>
      <c r="B5" s="360"/>
      <c r="C5" s="360"/>
      <c r="D5" s="110" t="s">
        <v>12</v>
      </c>
      <c r="E5" s="110" t="s">
        <v>154</v>
      </c>
      <c r="F5" s="110" t="s">
        <v>13</v>
      </c>
      <c r="G5" s="110" t="s">
        <v>14</v>
      </c>
      <c r="H5" s="110" t="s">
        <v>15</v>
      </c>
      <c r="I5" s="110" t="s">
        <v>16</v>
      </c>
    </row>
    <row r="6" spans="1:13" s="52" customFormat="1" ht="12" customHeight="1">
      <c r="A6" s="361">
        <v>1</v>
      </c>
      <c r="B6" s="361"/>
      <c r="C6" s="361"/>
      <c r="D6" s="110">
        <v>2</v>
      </c>
      <c r="E6" s="110">
        <v>3</v>
      </c>
      <c r="F6" s="110">
        <v>4</v>
      </c>
      <c r="G6" s="110">
        <v>5</v>
      </c>
      <c r="H6" s="110" t="s">
        <v>17</v>
      </c>
      <c r="I6" s="110" t="s">
        <v>18</v>
      </c>
      <c r="J6" s="19"/>
      <c r="K6" s="19"/>
      <c r="L6" s="19"/>
      <c r="M6" s="19"/>
    </row>
    <row r="7" spans="2:16" s="51" customFormat="1" ht="22.5" hidden="1">
      <c r="B7" s="58" t="s">
        <v>5</v>
      </c>
      <c r="C7" s="58" t="s">
        <v>5</v>
      </c>
      <c r="D7" s="53" t="s">
        <v>49</v>
      </c>
      <c r="E7" s="53" t="s">
        <v>54</v>
      </c>
      <c r="F7" s="53" t="s">
        <v>50</v>
      </c>
      <c r="G7" s="53" t="s">
        <v>51</v>
      </c>
      <c r="H7" s="53" t="s">
        <v>52</v>
      </c>
      <c r="I7" s="53" t="s">
        <v>53</v>
      </c>
      <c r="J7" s="37"/>
      <c r="K7" s="37"/>
      <c r="L7" s="37"/>
      <c r="M7" s="37"/>
      <c r="N7" s="54"/>
      <c r="O7" s="54"/>
      <c r="P7" s="54"/>
    </row>
    <row r="8" spans="2:16" s="51" customFormat="1" ht="12.75" hidden="1">
      <c r="B8" s="38" t="s">
        <v>101</v>
      </c>
      <c r="C8" s="38" t="s">
        <v>5</v>
      </c>
      <c r="D8" s="39" t="s">
        <v>6</v>
      </c>
      <c r="E8" s="39" t="s">
        <v>6</v>
      </c>
      <c r="F8" s="39" t="s">
        <v>6</v>
      </c>
      <c r="G8" s="39" t="s">
        <v>6</v>
      </c>
      <c r="H8" s="39" t="s">
        <v>5</v>
      </c>
      <c r="I8" s="39" t="s">
        <v>5</v>
      </c>
      <c r="J8" s="55"/>
      <c r="K8" s="55"/>
      <c r="L8" s="55"/>
      <c r="M8" s="55"/>
      <c r="N8" s="56"/>
      <c r="O8" s="56"/>
      <c r="P8" s="56"/>
    </row>
    <row r="9" s="19" customFormat="1" ht="11.25"/>
    <row r="10" s="19" customFormat="1" ht="11.25"/>
    <row r="11" s="19" customFormat="1" ht="11.25"/>
    <row r="12" s="19" customFormat="1" ht="11.25"/>
    <row r="13" s="19" customFormat="1" ht="11.25"/>
    <row r="14" s="19" customFormat="1" ht="11.25"/>
    <row r="15" s="19" customFormat="1" ht="11.25"/>
    <row r="16" s="19" customFormat="1" ht="11.25"/>
    <row r="17" s="19" customFormat="1" ht="11.25"/>
    <row r="18" s="19" customFormat="1" ht="11.25"/>
    <row r="19" s="19" customFormat="1" ht="11.25"/>
    <row r="20" s="19" customFormat="1" ht="11.25"/>
    <row r="21" s="19" customFormat="1" ht="11.25"/>
    <row r="22" s="19" customFormat="1" ht="11.25"/>
    <row r="23" s="19" customFormat="1" ht="11.25"/>
    <row r="24" s="19" customFormat="1" ht="11.25"/>
    <row r="25" s="19" customFormat="1" ht="11.25"/>
    <row r="26" s="19" customFormat="1" ht="11.25"/>
    <row r="27" s="19" customFormat="1" ht="11.25"/>
    <row r="28" s="19" customFormat="1" ht="11.25"/>
    <row r="29" s="19" customFormat="1" ht="11.25"/>
    <row r="30" s="19" customFormat="1" ht="11.25"/>
    <row r="31" s="19" customFormat="1" ht="11.25"/>
    <row r="32" s="19" customFormat="1" ht="11.25"/>
    <row r="33" s="19" customFormat="1" ht="11.25"/>
    <row r="34" s="19" customFormat="1" ht="11.25"/>
    <row r="35" s="19" customFormat="1" ht="11.25"/>
    <row r="36" s="19" customFormat="1" ht="11.25"/>
    <row r="37" s="19" customFormat="1" ht="11.25"/>
    <row r="38" s="19" customFormat="1" ht="11.25"/>
    <row r="39" s="19" customFormat="1" ht="11.25"/>
    <row r="40" s="19" customFormat="1" ht="11.25"/>
    <row r="41" s="19" customFormat="1" ht="11.25"/>
    <row r="42" s="19" customFormat="1" ht="11.25"/>
    <row r="43" s="19" customFormat="1" ht="11.25"/>
    <row r="44" s="19" customFormat="1" ht="11.25"/>
    <row r="45" s="19" customFormat="1" ht="11.25"/>
    <row r="46" s="19" customFormat="1" ht="11.25"/>
    <row r="47" s="19" customFormat="1" ht="11.25"/>
    <row r="48" s="19" customFormat="1" ht="11.25"/>
    <row r="49" s="19" customFormat="1" ht="11.25"/>
    <row r="50" s="19" customFormat="1" ht="11.25"/>
    <row r="51" s="19" customFormat="1" ht="11.25"/>
    <row r="52" s="19" customFormat="1" ht="11.25"/>
    <row r="53" s="19" customFormat="1" ht="11.25"/>
    <row r="54" s="19" customFormat="1" ht="11.25"/>
    <row r="55" s="19" customFormat="1" ht="11.25"/>
    <row r="56" s="19" customFormat="1" ht="11.25"/>
    <row r="57" s="19" customFormat="1" ht="11.25"/>
    <row r="58" s="19" customFormat="1" ht="11.25"/>
    <row r="59" s="19" customFormat="1" ht="11.25"/>
    <row r="60" s="19" customFormat="1" ht="11.25"/>
    <row r="61" s="19" customFormat="1" ht="11.25"/>
    <row r="62" s="19" customFormat="1" ht="11.25"/>
    <row r="63" s="19" customFormat="1" ht="11.25"/>
    <row r="64" s="19" customFormat="1" ht="11.25"/>
    <row r="65" s="19" customFormat="1" ht="11.25"/>
    <row r="66" s="19" customFormat="1" ht="11.25"/>
    <row r="67" s="19" customFormat="1" ht="11.25"/>
    <row r="68" s="19" customFormat="1" ht="11.25"/>
    <row r="69" s="19" customFormat="1" ht="11.25"/>
    <row r="70" s="19" customFormat="1" ht="11.25"/>
    <row r="71" s="19" customFormat="1" ht="11.25"/>
    <row r="72" s="19" customFormat="1" ht="11.25"/>
    <row r="73" s="19" customFormat="1" ht="11.25"/>
    <row r="74" s="19" customFormat="1" ht="11.25"/>
    <row r="75" s="19" customFormat="1" ht="11.25"/>
    <row r="76" s="19" customFormat="1" ht="11.25"/>
    <row r="77" s="19" customFormat="1" ht="11.25"/>
    <row r="78" s="19" customFormat="1" ht="11.25"/>
    <row r="79" s="19" customFormat="1" ht="11.25"/>
    <row r="80" s="19" customFormat="1" ht="11.25"/>
    <row r="81" s="19" customFormat="1" ht="11.25"/>
    <row r="82" s="19" customFormat="1" ht="11.25"/>
    <row r="83" s="19" customFormat="1" ht="11.25"/>
    <row r="84" s="19" customFormat="1" ht="11.25"/>
    <row r="85" s="19" customFormat="1" ht="11.25"/>
    <row r="86" s="19" customFormat="1" ht="11.25"/>
    <row r="87" s="19" customFormat="1" ht="11.25"/>
    <row r="88" s="19" customFormat="1" ht="11.25"/>
    <row r="89" s="19" customFormat="1" ht="11.25"/>
    <row r="90" s="19" customFormat="1" ht="11.25"/>
    <row r="91" s="19" customFormat="1" ht="11.25"/>
    <row r="92" s="19" customFormat="1" ht="11.25"/>
    <row r="93" s="19" customFormat="1" ht="11.25"/>
    <row r="94" s="19" customFormat="1" ht="11.25"/>
    <row r="95" s="19" customFormat="1" ht="11.25"/>
    <row r="96" s="19" customFormat="1" ht="11.25"/>
    <row r="97" s="19" customFormat="1" ht="11.25"/>
    <row r="98" s="19" customFormat="1" ht="11.25"/>
    <row r="99" s="19" customFormat="1" ht="11.25"/>
    <row r="100" s="19" customFormat="1" ht="11.25"/>
    <row r="101" s="19" customFormat="1" ht="11.25"/>
    <row r="102" s="19" customFormat="1" ht="11.25"/>
    <row r="103" s="19" customFormat="1" ht="11.25"/>
    <row r="104" s="19" customFormat="1" ht="11.25"/>
    <row r="105" s="19" customFormat="1" ht="11.25"/>
    <row r="106" s="19" customFormat="1" ht="11.25"/>
    <row r="107" s="19" customFormat="1" ht="11.25"/>
    <row r="108" s="19" customFormat="1" ht="11.25"/>
    <row r="109" s="19" customFormat="1" ht="11.25"/>
    <row r="110" s="19" customFormat="1" ht="11.25"/>
    <row r="111" s="19" customFormat="1" ht="11.25"/>
    <row r="112" s="19" customFormat="1" ht="11.25"/>
    <row r="113" s="19" customFormat="1" ht="11.25"/>
    <row r="114" s="19" customFormat="1" ht="11.25"/>
    <row r="115" s="19" customFormat="1" ht="11.25"/>
    <row r="116" s="19" customFormat="1" ht="11.25"/>
    <row r="117" s="19" customFormat="1" ht="11.25"/>
    <row r="118" s="19" customFormat="1" ht="11.25"/>
    <row r="119" s="19" customFormat="1" ht="11.25"/>
    <row r="120" s="19" customFormat="1" ht="11.25"/>
    <row r="121" s="19" customFormat="1" ht="11.25"/>
    <row r="122" s="19" customFormat="1" ht="11.25"/>
    <row r="123" s="19" customFormat="1" ht="11.25"/>
    <row r="124" s="19" customFormat="1" ht="11.25"/>
    <row r="125" s="19" customFormat="1" ht="11.25"/>
    <row r="126" s="19" customFormat="1" ht="11.25"/>
    <row r="127" s="19" customFormat="1" ht="11.25"/>
    <row r="128" s="19" customFormat="1" ht="11.25"/>
    <row r="129" s="19" customFormat="1" ht="11.25"/>
    <row r="130" s="19" customFormat="1" ht="11.25"/>
    <row r="131" s="19" customFormat="1" ht="11.25"/>
    <row r="132" s="19" customFormat="1" ht="11.25"/>
    <row r="133" s="19" customFormat="1" ht="11.25"/>
    <row r="134" s="19" customFormat="1" ht="11.25"/>
    <row r="135" s="19" customFormat="1" ht="11.25"/>
    <row r="136" s="19" customFormat="1" ht="11.25"/>
    <row r="137" s="19" customFormat="1" ht="11.25"/>
    <row r="138" s="19" customFormat="1" ht="11.25"/>
    <row r="139" s="19" customFormat="1" ht="11.25"/>
    <row r="140" s="19" customFormat="1" ht="11.25"/>
    <row r="141" s="19" customFormat="1" ht="11.25"/>
    <row r="142" s="19" customFormat="1" ht="11.25"/>
    <row r="143" s="19" customFormat="1" ht="11.25"/>
    <row r="144" s="19" customFormat="1" ht="11.25"/>
    <row r="145" s="19" customFormat="1" ht="11.25"/>
    <row r="146" s="19" customFormat="1" ht="11.25"/>
    <row r="147" s="19" customFormat="1" ht="11.25"/>
    <row r="148" s="19" customFormat="1" ht="11.25"/>
    <row r="149" s="19" customFormat="1" ht="11.25"/>
    <row r="150" s="19" customFormat="1" ht="11.25"/>
    <row r="151" s="19" customFormat="1" ht="11.25"/>
    <row r="152" s="19" customFormat="1" ht="11.25"/>
    <row r="153" s="19" customFormat="1" ht="11.25"/>
    <row r="154" s="19" customFormat="1" ht="11.25"/>
    <row r="155" s="19" customFormat="1" ht="11.25"/>
    <row r="156" s="19" customFormat="1" ht="11.25"/>
    <row r="157" s="19" customFormat="1" ht="11.25"/>
    <row r="158" s="19" customFormat="1" ht="11.25"/>
    <row r="159" s="19" customFormat="1" ht="11.25"/>
    <row r="160" s="19" customFormat="1" ht="11.25"/>
    <row r="161" s="19" customFormat="1" ht="11.25"/>
    <row r="162" s="19" customFormat="1" ht="11.25"/>
    <row r="163" s="19" customFormat="1" ht="11.25"/>
    <row r="164" s="19" customFormat="1" ht="11.25"/>
    <row r="165" s="19" customFormat="1" ht="11.25"/>
    <row r="166" s="19" customFormat="1" ht="11.25"/>
    <row r="167" s="19" customFormat="1" ht="11.25"/>
    <row r="168" s="19" customFormat="1" ht="11.25"/>
    <row r="169" s="19" customFormat="1" ht="11.25"/>
    <row r="170" s="19" customFormat="1" ht="11.25"/>
    <row r="171" s="19" customFormat="1" ht="11.25"/>
    <row r="172" s="19" customFormat="1" ht="11.25"/>
    <row r="173" s="19" customFormat="1" ht="11.25"/>
    <row r="174" s="19" customFormat="1" ht="11.25"/>
    <row r="175" s="19" customFormat="1" ht="11.25"/>
    <row r="176" s="19" customFormat="1" ht="11.25"/>
    <row r="177" s="19" customFormat="1" ht="11.25"/>
    <row r="178" s="19" customFormat="1" ht="11.25"/>
    <row r="179" s="19" customFormat="1" ht="11.25"/>
    <row r="180" s="19" customFormat="1" ht="11.25"/>
    <row r="181" s="19" customFormat="1" ht="11.25"/>
    <row r="182" s="19" customFormat="1" ht="11.25"/>
    <row r="183" s="19" customFormat="1" ht="11.25"/>
    <row r="184" s="19" customFormat="1" ht="11.25"/>
    <row r="185" s="19" customFormat="1" ht="11.25"/>
    <row r="186" s="19" customFormat="1" ht="11.25"/>
    <row r="187" s="19" customFormat="1" ht="11.25"/>
    <row r="188" s="19" customFormat="1" ht="11.25"/>
    <row r="189" s="19" customFormat="1" ht="11.25"/>
    <row r="190" s="19" customFormat="1" ht="11.25"/>
    <row r="191" s="19" customFormat="1" ht="11.25"/>
    <row r="192" s="19" customFormat="1" ht="11.25"/>
    <row r="193" s="19" customFormat="1" ht="11.25"/>
    <row r="194" s="19" customFormat="1" ht="11.25"/>
    <row r="195" s="19" customFormat="1" ht="11.25"/>
    <row r="196" s="19" customFormat="1" ht="11.25"/>
    <row r="197" s="19" customFormat="1" ht="11.25"/>
    <row r="198" s="19" customFormat="1" ht="11.25"/>
    <row r="199" s="19" customFormat="1" ht="11.25"/>
    <row r="200" s="19" customFormat="1" ht="11.25"/>
    <row r="201" s="19" customFormat="1" ht="11.25"/>
    <row r="202" s="19" customFormat="1" ht="11.25"/>
    <row r="203" s="19" customFormat="1" ht="11.25"/>
    <row r="204" s="19" customFormat="1" ht="11.25"/>
    <row r="205" s="19" customFormat="1" ht="11.25"/>
    <row r="206" s="19" customFormat="1" ht="11.25"/>
    <row r="207" s="19" customFormat="1" ht="11.25"/>
    <row r="208" s="19" customFormat="1" ht="11.25"/>
    <row r="209" s="19" customFormat="1" ht="11.25"/>
    <row r="210" s="19" customFormat="1" ht="11.25"/>
    <row r="211" s="19" customFormat="1" ht="11.25"/>
    <row r="212" s="19" customFormat="1" ht="11.25"/>
    <row r="213" s="19" customFormat="1" ht="11.25"/>
    <row r="214" s="19" customFormat="1" ht="11.25"/>
    <row r="215" s="19" customFormat="1" ht="11.25"/>
    <row r="216" s="19" customFormat="1" ht="11.25"/>
    <row r="217" s="19" customFormat="1" ht="11.25"/>
    <row r="218" s="19" customFormat="1" ht="11.25"/>
    <row r="219" s="19" customFormat="1" ht="11.25"/>
    <row r="220" s="19" customFormat="1" ht="11.25"/>
    <row r="221" s="19" customFormat="1" ht="11.25"/>
    <row r="222" s="19" customFormat="1" ht="11.25"/>
    <row r="223" s="19" customFormat="1" ht="11.25"/>
    <row r="224" s="19" customFormat="1" ht="11.25"/>
    <row r="225" s="19" customFormat="1" ht="11.25"/>
    <row r="226" s="19" customFormat="1" ht="11.25"/>
    <row r="227" s="19" customFormat="1" ht="11.25"/>
    <row r="228" s="19" customFormat="1" ht="11.25"/>
    <row r="229" s="19" customFormat="1" ht="11.25"/>
    <row r="230" s="19" customFormat="1" ht="11.25"/>
    <row r="231" s="19" customFormat="1" ht="11.25"/>
    <row r="232" s="19" customFormat="1" ht="11.25"/>
    <row r="233" s="19" customFormat="1" ht="11.25"/>
    <row r="234" s="19" customFormat="1" ht="11.25"/>
    <row r="235" s="19" customFormat="1" ht="11.25"/>
    <row r="236" s="19" customFormat="1" ht="11.25"/>
    <row r="237" s="19" customFormat="1" ht="11.25"/>
    <row r="238" s="19" customFormat="1" ht="11.25"/>
    <row r="239" s="19" customFormat="1" ht="11.25"/>
    <row r="240" s="19" customFormat="1" ht="11.25"/>
    <row r="241" s="19" customFormat="1" ht="11.25"/>
    <row r="242" s="19" customFormat="1" ht="11.25"/>
    <row r="243" s="19" customFormat="1" ht="11.25"/>
    <row r="244" s="19" customFormat="1" ht="11.25"/>
    <row r="245" s="19" customFormat="1" ht="11.25"/>
    <row r="246" s="19" customFormat="1" ht="11.25"/>
    <row r="247" s="19" customFormat="1" ht="11.25"/>
    <row r="248" s="19" customFormat="1" ht="11.25"/>
    <row r="249" s="19" customFormat="1" ht="11.25"/>
    <row r="250" s="19" customFormat="1" ht="11.25"/>
    <row r="251" s="19" customFormat="1" ht="11.25"/>
    <row r="252" s="19" customFormat="1" ht="11.25"/>
    <row r="253" s="19" customFormat="1" ht="11.25"/>
    <row r="254" s="19" customFormat="1" ht="11.25"/>
    <row r="255" s="19" customFormat="1" ht="11.25"/>
    <row r="256" s="19" customFormat="1" ht="11.25"/>
    <row r="257" s="19" customFormat="1" ht="11.25"/>
    <row r="258" s="19" customFormat="1" ht="11.25"/>
    <row r="259" s="19" customFormat="1" ht="11.25"/>
    <row r="260" s="19" customFormat="1" ht="11.25"/>
    <row r="261" s="19" customFormat="1" ht="11.25"/>
    <row r="262" s="19" customFormat="1" ht="11.25"/>
    <row r="263" s="19" customFormat="1" ht="11.25"/>
    <row r="264" s="19" customFormat="1" ht="11.25"/>
    <row r="265" s="19" customFormat="1" ht="11.25"/>
    <row r="266" s="19" customFormat="1" ht="11.25"/>
    <row r="267" s="19" customFormat="1" ht="11.25"/>
    <row r="268" s="19" customFormat="1" ht="11.25"/>
    <row r="269" s="19" customFormat="1" ht="11.25"/>
    <row r="270" s="19" customFormat="1" ht="11.25"/>
    <row r="271" s="19" customFormat="1" ht="11.25"/>
    <row r="272" s="19" customFormat="1" ht="11.25"/>
    <row r="273" s="19" customFormat="1" ht="11.25"/>
    <row r="274" s="19" customFormat="1" ht="11.25"/>
    <row r="275" s="19" customFormat="1" ht="11.25"/>
    <row r="276" s="19" customFormat="1" ht="11.25"/>
    <row r="277" s="19" customFormat="1" ht="11.25"/>
    <row r="278" s="19" customFormat="1" ht="11.25"/>
    <row r="279" s="19" customFormat="1" ht="11.25"/>
    <row r="280" s="19" customFormat="1" ht="11.25"/>
    <row r="281" s="19" customFormat="1" ht="11.25"/>
    <row r="282" s="19" customFormat="1" ht="11.25"/>
    <row r="283" s="19" customFormat="1" ht="11.25"/>
    <row r="284" s="19" customFormat="1" ht="11.25"/>
    <row r="285" s="19" customFormat="1" ht="11.25"/>
    <row r="286" s="19" customFormat="1" ht="11.25"/>
    <row r="287" s="19" customFormat="1" ht="11.25"/>
    <row r="288" s="19" customFormat="1" ht="11.25"/>
    <row r="289" s="19" customFormat="1" ht="11.25"/>
    <row r="290" s="19" customFormat="1" ht="11.25"/>
    <row r="291" s="19" customFormat="1" ht="11.25"/>
    <row r="292" s="19" customFormat="1" ht="11.25"/>
    <row r="293" s="19" customFormat="1" ht="11.25"/>
    <row r="294" s="19" customFormat="1" ht="11.25"/>
    <row r="295" s="19" customFormat="1" ht="11.25"/>
    <row r="296" s="19" customFormat="1" ht="11.25"/>
    <row r="297" s="19" customFormat="1" ht="11.25"/>
    <row r="298" s="19" customFormat="1" ht="11.25"/>
    <row r="299" s="19" customFormat="1" ht="11.25"/>
    <row r="300" s="19" customFormat="1" ht="11.25"/>
    <row r="301" s="19" customFormat="1" ht="11.25"/>
    <row r="302" s="19" customFormat="1" ht="11.25"/>
    <row r="303" s="19" customFormat="1" ht="11.25"/>
    <row r="304" s="19" customFormat="1" ht="11.25"/>
    <row r="305" s="19" customFormat="1" ht="11.25"/>
    <row r="306" s="19" customFormat="1" ht="11.25"/>
    <row r="307" s="19" customFormat="1" ht="11.25"/>
    <row r="308" s="19" customFormat="1" ht="11.25"/>
    <row r="309" s="19" customFormat="1" ht="11.25"/>
    <row r="310" s="19" customFormat="1" ht="11.25"/>
    <row r="311" s="19" customFormat="1" ht="11.25"/>
    <row r="312" s="19" customFormat="1" ht="11.25"/>
    <row r="313" s="19" customFormat="1" ht="11.25"/>
    <row r="314" s="19" customFormat="1" ht="11.25"/>
    <row r="315" s="19" customFormat="1" ht="11.25"/>
    <row r="316" s="19" customFormat="1" ht="11.25"/>
    <row r="317" s="19" customFormat="1" ht="11.25"/>
    <row r="318" s="19" customFormat="1" ht="11.25"/>
    <row r="319" s="19" customFormat="1" ht="11.25"/>
    <row r="320" s="19" customFormat="1" ht="11.25"/>
    <row r="321" s="19" customFormat="1" ht="11.25"/>
    <row r="322" s="19" customFormat="1" ht="11.25"/>
    <row r="323" s="19" customFormat="1" ht="11.25"/>
    <row r="324" s="19" customFormat="1" ht="11.25"/>
    <row r="325" s="19" customFormat="1" ht="11.25"/>
    <row r="326" s="19" customFormat="1" ht="11.25"/>
    <row r="327" s="19" customFormat="1" ht="11.25"/>
    <row r="328" s="19" customFormat="1" ht="11.25"/>
    <row r="329" s="19" customFormat="1" ht="11.25"/>
    <row r="330" s="19" customFormat="1" ht="11.25"/>
    <row r="331" s="19" customFormat="1" ht="11.25"/>
    <row r="332" s="19" customFormat="1" ht="11.25"/>
    <row r="333" s="19" customFormat="1" ht="11.25"/>
    <row r="334" s="19" customFormat="1" ht="11.25"/>
    <row r="335" s="19" customFormat="1" ht="11.25"/>
    <row r="336" s="19" customFormat="1" ht="11.25"/>
    <row r="337" s="19" customFormat="1" ht="11.25"/>
    <row r="338" s="19" customFormat="1" ht="11.25"/>
    <row r="339" s="19" customFormat="1" ht="11.25"/>
    <row r="340" s="19" customFormat="1" ht="11.25"/>
    <row r="341" s="19" customFormat="1" ht="11.25"/>
    <row r="342" s="19" customFormat="1" ht="11.25"/>
    <row r="343" s="19" customFormat="1" ht="11.25"/>
    <row r="344" s="19" customFormat="1" ht="11.25"/>
    <row r="345" s="19" customFormat="1" ht="11.25"/>
    <row r="346" s="19" customFormat="1" ht="11.25"/>
    <row r="347" s="19" customFormat="1" ht="11.25"/>
    <row r="348" s="19" customFormat="1" ht="11.25"/>
    <row r="349" s="19" customFormat="1" ht="11.25"/>
    <row r="350" s="19" customFormat="1" ht="11.25"/>
    <row r="351" s="19" customFormat="1" ht="11.25"/>
    <row r="352" s="19" customFormat="1" ht="11.25"/>
    <row r="353" s="19" customFormat="1" ht="11.25"/>
    <row r="354" s="19" customFormat="1" ht="11.25"/>
    <row r="355" s="19" customFormat="1" ht="11.25"/>
    <row r="356" s="19" customFormat="1" ht="11.25"/>
    <row r="357" s="19" customFormat="1" ht="11.25"/>
    <row r="358" s="19" customFormat="1" ht="11.25"/>
    <row r="359" s="19" customFormat="1" ht="11.25"/>
    <row r="360" s="19" customFormat="1" ht="11.25"/>
    <row r="361" s="19" customFormat="1" ht="11.25"/>
    <row r="362" s="19" customFormat="1" ht="11.25"/>
    <row r="363" s="19" customFormat="1" ht="11.25"/>
  </sheetData>
  <sheetProtection/>
  <mergeCells count="3">
    <mergeCell ref="A5:C5"/>
    <mergeCell ref="A6:C6"/>
    <mergeCell ref="A3:I3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74"/>
  <sheetViews>
    <sheetView zoomScalePageLayoutView="0" workbookViewId="0" topLeftCell="A1">
      <selection activeCell="B19" sqref="B19"/>
    </sheetView>
  </sheetViews>
  <sheetFormatPr defaultColWidth="9.33203125" defaultRowHeight="11.25"/>
  <cols>
    <col min="1" max="1" width="20.16015625" style="2" customWidth="1"/>
    <col min="2" max="2" width="73.83203125" style="2" customWidth="1"/>
    <col min="3" max="3" width="28.5" style="2" customWidth="1"/>
    <col min="4" max="5" width="21.5" style="2" customWidth="1"/>
    <col min="6" max="6" width="15.66015625" style="2" customWidth="1"/>
    <col min="9" max="15" width="9.33203125" style="19" customWidth="1"/>
  </cols>
  <sheetData>
    <row r="1" spans="1:6" s="140" customFormat="1" ht="12.75">
      <c r="A1" s="73"/>
      <c r="B1" s="73"/>
      <c r="C1" s="73"/>
      <c r="D1" s="73"/>
      <c r="E1" s="73"/>
      <c r="F1" s="73"/>
    </row>
    <row r="2" spans="1:6" s="140" customFormat="1" ht="12.75">
      <c r="A2" s="73"/>
      <c r="B2" s="73"/>
      <c r="C2" s="73"/>
      <c r="D2" s="73"/>
      <c r="E2" s="73"/>
      <c r="F2" s="73"/>
    </row>
    <row r="3" spans="1:15" s="142" customFormat="1" ht="14.25">
      <c r="A3" s="354" t="s">
        <v>113</v>
      </c>
      <c r="B3" s="354"/>
      <c r="C3" s="354"/>
      <c r="D3" s="354"/>
      <c r="E3" s="354"/>
      <c r="F3" s="354"/>
      <c r="G3" s="143"/>
      <c r="H3" s="143"/>
      <c r="I3" s="143"/>
      <c r="J3" s="140"/>
      <c r="K3" s="140"/>
      <c r="L3" s="140"/>
      <c r="M3" s="140"/>
      <c r="N3" s="140"/>
      <c r="O3" s="140"/>
    </row>
    <row r="4" spans="1:15" s="142" customFormat="1" ht="14.25">
      <c r="A4" s="354" t="s">
        <v>114</v>
      </c>
      <c r="B4" s="354"/>
      <c r="C4" s="354"/>
      <c r="D4" s="354"/>
      <c r="E4" s="354"/>
      <c r="F4" s="354"/>
      <c r="G4" s="143"/>
      <c r="H4" s="143"/>
      <c r="I4" s="143"/>
      <c r="J4" s="140"/>
      <c r="K4" s="140"/>
      <c r="L4" s="140"/>
      <c r="M4" s="140"/>
      <c r="N4" s="140"/>
      <c r="O4" s="140"/>
    </row>
    <row r="5" spans="1:15" s="142" customFormat="1" ht="15">
      <c r="A5" s="73"/>
      <c r="B5" s="195"/>
      <c r="C5" s="195"/>
      <c r="D5" s="195"/>
      <c r="E5" s="195"/>
      <c r="F5" s="195"/>
      <c r="G5" s="144"/>
      <c r="H5" s="144"/>
      <c r="I5" s="144"/>
      <c r="J5" s="140"/>
      <c r="K5" s="140"/>
      <c r="L5" s="140"/>
      <c r="M5" s="140"/>
      <c r="N5" s="140"/>
      <c r="O5" s="140"/>
    </row>
    <row r="6" spans="1:15" s="142" customFormat="1" ht="41.25" customHeight="1">
      <c r="A6" s="346" t="s">
        <v>11</v>
      </c>
      <c r="B6" s="346"/>
      <c r="C6" s="178" t="s">
        <v>155</v>
      </c>
      <c r="D6" s="178" t="s">
        <v>13</v>
      </c>
      <c r="E6" s="178" t="s">
        <v>152</v>
      </c>
      <c r="F6" s="178" t="s">
        <v>16</v>
      </c>
      <c r="G6" s="145"/>
      <c r="H6" s="145"/>
      <c r="I6" s="145"/>
      <c r="J6" s="140"/>
      <c r="K6" s="140"/>
      <c r="L6" s="140"/>
      <c r="M6" s="140"/>
      <c r="N6" s="140"/>
      <c r="O6" s="140"/>
    </row>
    <row r="7" spans="1:15" s="142" customFormat="1" ht="15">
      <c r="A7" s="346">
        <v>1</v>
      </c>
      <c r="B7" s="346"/>
      <c r="C7" s="179">
        <v>2</v>
      </c>
      <c r="D7" s="179">
        <v>3</v>
      </c>
      <c r="E7" s="179">
        <v>4</v>
      </c>
      <c r="F7" s="179" t="s">
        <v>153</v>
      </c>
      <c r="G7" s="141"/>
      <c r="H7" s="141"/>
      <c r="I7" s="141"/>
      <c r="J7" s="140"/>
      <c r="K7" s="140"/>
      <c r="L7" s="140"/>
      <c r="M7" s="140"/>
      <c r="N7" s="140"/>
      <c r="O7" s="140"/>
    </row>
    <row r="8" spans="1:9" s="140" customFormat="1" ht="15" customHeight="1">
      <c r="A8" s="122" t="s">
        <v>115</v>
      </c>
      <c r="B8" s="123" t="s">
        <v>116</v>
      </c>
      <c r="C8" s="197">
        <v>373761</v>
      </c>
      <c r="D8" s="197">
        <v>373761</v>
      </c>
      <c r="E8" s="198">
        <v>139791.87</v>
      </c>
      <c r="F8" s="198">
        <f aca="true" t="shared" si="0" ref="F8:F14">SUM(E8/D8)*100</f>
        <v>37.40140624623757</v>
      </c>
      <c r="G8" s="146"/>
      <c r="H8" s="146"/>
      <c r="I8" s="146"/>
    </row>
    <row r="9" spans="1:9" s="140" customFormat="1" ht="15" customHeight="1">
      <c r="A9" s="124">
        <v>11</v>
      </c>
      <c r="B9" s="125" t="s">
        <v>102</v>
      </c>
      <c r="C9" s="199">
        <v>373761</v>
      </c>
      <c r="D9" s="199">
        <v>373761</v>
      </c>
      <c r="E9" s="200">
        <v>139791.87</v>
      </c>
      <c r="F9" s="198">
        <f t="shared" si="0"/>
        <v>37.40140624623757</v>
      </c>
      <c r="G9" s="147"/>
      <c r="H9" s="147"/>
      <c r="I9" s="147"/>
    </row>
    <row r="10" spans="1:9" s="19" customFormat="1" ht="15" customHeight="1">
      <c r="A10" s="124">
        <v>21</v>
      </c>
      <c r="B10" s="126" t="s">
        <v>117</v>
      </c>
      <c r="C10" s="197">
        <v>373761</v>
      </c>
      <c r="D10" s="197">
        <v>373761</v>
      </c>
      <c r="E10" s="198">
        <v>139791.87</v>
      </c>
      <c r="F10" s="198">
        <f t="shared" si="0"/>
        <v>37.40140624623757</v>
      </c>
      <c r="G10" s="43"/>
      <c r="H10" s="43"/>
      <c r="I10" s="43"/>
    </row>
    <row r="11" spans="1:9" s="19" customFormat="1" ht="15" customHeight="1">
      <c r="A11" s="124">
        <v>2107</v>
      </c>
      <c r="B11" s="127" t="s">
        <v>118</v>
      </c>
      <c r="C11" s="197">
        <v>373761</v>
      </c>
      <c r="D11" s="197">
        <v>373761</v>
      </c>
      <c r="E11" s="198">
        <v>139791.87</v>
      </c>
      <c r="F11" s="198">
        <f t="shared" si="0"/>
        <v>37.40140624623757</v>
      </c>
      <c r="G11" s="43"/>
      <c r="H11" s="43"/>
      <c r="I11" s="43"/>
    </row>
    <row r="12" spans="1:10" s="19" customFormat="1" ht="15" customHeight="1">
      <c r="A12" s="128" t="s">
        <v>120</v>
      </c>
      <c r="B12" s="129" t="s">
        <v>119</v>
      </c>
      <c r="C12" s="197">
        <v>370694</v>
      </c>
      <c r="D12" s="197">
        <v>370694</v>
      </c>
      <c r="E12" s="198">
        <v>139791.87</v>
      </c>
      <c r="F12" s="198">
        <f t="shared" si="0"/>
        <v>37.71085315651184</v>
      </c>
      <c r="G12" s="46"/>
      <c r="H12" s="46"/>
      <c r="I12" s="45"/>
      <c r="J12" s="57"/>
    </row>
    <row r="13" spans="1:10" s="109" customFormat="1" ht="15" customHeight="1">
      <c r="A13" s="130" t="s">
        <v>103</v>
      </c>
      <c r="B13" s="131" t="s">
        <v>145</v>
      </c>
      <c r="C13" s="201">
        <v>370694</v>
      </c>
      <c r="D13" s="201">
        <v>370694</v>
      </c>
      <c r="E13" s="202">
        <v>139791.87</v>
      </c>
      <c r="F13" s="202">
        <f t="shared" si="0"/>
        <v>37.71085315651184</v>
      </c>
      <c r="G13" s="68"/>
      <c r="H13" s="68"/>
      <c r="I13" s="69"/>
      <c r="J13" s="64"/>
    </row>
    <row r="14" spans="1:10" s="109" customFormat="1" ht="15" customHeight="1">
      <c r="A14" s="132" t="s">
        <v>121</v>
      </c>
      <c r="B14" s="131" t="s">
        <v>69</v>
      </c>
      <c r="C14" s="201">
        <v>320620</v>
      </c>
      <c r="D14" s="201">
        <v>320620</v>
      </c>
      <c r="E14" s="202">
        <v>130954.89</v>
      </c>
      <c r="F14" s="202">
        <f t="shared" si="0"/>
        <v>40.84426735699582</v>
      </c>
      <c r="G14" s="68"/>
      <c r="H14" s="68"/>
      <c r="I14" s="69"/>
      <c r="J14" s="64"/>
    </row>
    <row r="15" spans="1:10" s="109" customFormat="1" ht="15" customHeight="1">
      <c r="A15" s="133" t="s">
        <v>122</v>
      </c>
      <c r="B15" s="131" t="s">
        <v>71</v>
      </c>
      <c r="C15" s="203"/>
      <c r="D15" s="203"/>
      <c r="E15" s="200">
        <v>108535.22</v>
      </c>
      <c r="F15" s="202"/>
      <c r="G15" s="50"/>
      <c r="H15" s="50"/>
      <c r="I15" s="48"/>
      <c r="J15" s="65"/>
    </row>
    <row r="16" spans="1:10" s="109" customFormat="1" ht="15" customHeight="1">
      <c r="A16" s="133" t="s">
        <v>123</v>
      </c>
      <c r="B16" s="131" t="s">
        <v>72</v>
      </c>
      <c r="C16" s="203"/>
      <c r="D16" s="203"/>
      <c r="E16" s="200">
        <v>493.82</v>
      </c>
      <c r="F16" s="202"/>
      <c r="G16" s="50"/>
      <c r="H16" s="50"/>
      <c r="I16" s="48"/>
      <c r="J16" s="65"/>
    </row>
    <row r="17" spans="1:10" s="109" customFormat="1" ht="15" customHeight="1">
      <c r="A17" s="133" t="s">
        <v>124</v>
      </c>
      <c r="B17" s="131" t="s">
        <v>73</v>
      </c>
      <c r="C17" s="203"/>
      <c r="D17" s="203"/>
      <c r="E17" s="200">
        <v>3936.03</v>
      </c>
      <c r="F17" s="202"/>
      <c r="G17" s="50"/>
      <c r="H17" s="50"/>
      <c r="I17" s="48"/>
      <c r="J17" s="65"/>
    </row>
    <row r="18" spans="1:10" s="109" customFormat="1" ht="15" customHeight="1">
      <c r="A18" s="133" t="s">
        <v>125</v>
      </c>
      <c r="B18" s="131" t="s">
        <v>75</v>
      </c>
      <c r="C18" s="203"/>
      <c r="D18" s="203"/>
      <c r="E18" s="200">
        <v>17989.82</v>
      </c>
      <c r="F18" s="202"/>
      <c r="G18" s="50"/>
      <c r="H18" s="50"/>
      <c r="I18" s="48"/>
      <c r="J18" s="65"/>
    </row>
    <row r="19" spans="1:10" s="109" customFormat="1" ht="15" customHeight="1">
      <c r="A19" s="132" t="s">
        <v>126</v>
      </c>
      <c r="B19" s="131" t="s">
        <v>76</v>
      </c>
      <c r="C19" s="201">
        <v>47138</v>
      </c>
      <c r="D19" s="201">
        <v>47138</v>
      </c>
      <c r="E19" s="202">
        <v>8836.73</v>
      </c>
      <c r="F19" s="202">
        <f>SUM(E19/D19)*100</f>
        <v>18.746510246510244</v>
      </c>
      <c r="G19" s="68"/>
      <c r="H19" s="68"/>
      <c r="I19" s="69"/>
      <c r="J19" s="64"/>
    </row>
    <row r="20" spans="1:10" s="109" customFormat="1" ht="15" customHeight="1">
      <c r="A20" s="133" t="s">
        <v>127</v>
      </c>
      <c r="B20" s="131" t="s">
        <v>78</v>
      </c>
      <c r="C20" s="203"/>
      <c r="D20" s="203"/>
      <c r="E20" s="200">
        <v>625.58</v>
      </c>
      <c r="F20" s="202"/>
      <c r="G20" s="50"/>
      <c r="H20" s="50"/>
      <c r="I20" s="48"/>
      <c r="J20" s="65"/>
    </row>
    <row r="21" spans="1:10" s="109" customFormat="1" ht="15" customHeight="1">
      <c r="A21" s="133" t="s">
        <v>128</v>
      </c>
      <c r="B21" s="131" t="s">
        <v>79</v>
      </c>
      <c r="C21" s="203"/>
      <c r="D21" s="203"/>
      <c r="E21" s="200">
        <v>2306.42</v>
      </c>
      <c r="F21" s="202"/>
      <c r="G21" s="50"/>
      <c r="H21" s="50"/>
      <c r="I21" s="48"/>
      <c r="J21" s="65"/>
    </row>
    <row r="22" spans="1:10" s="109" customFormat="1" ht="15" customHeight="1">
      <c r="A22" s="133" t="s">
        <v>129</v>
      </c>
      <c r="B22" s="131" t="s">
        <v>80</v>
      </c>
      <c r="C22" s="203"/>
      <c r="D22" s="203"/>
      <c r="E22" s="200">
        <v>650</v>
      </c>
      <c r="F22" s="202"/>
      <c r="G22" s="50"/>
      <c r="H22" s="50"/>
      <c r="I22" s="48"/>
      <c r="J22" s="65"/>
    </row>
    <row r="23" spans="1:10" s="109" customFormat="1" ht="15" customHeight="1">
      <c r="A23" s="133" t="s">
        <v>130</v>
      </c>
      <c r="B23" s="131" t="s">
        <v>82</v>
      </c>
      <c r="C23" s="203"/>
      <c r="D23" s="203"/>
      <c r="E23" s="200">
        <v>460.34</v>
      </c>
      <c r="F23" s="202"/>
      <c r="G23" s="50"/>
      <c r="H23" s="50"/>
      <c r="I23" s="48"/>
      <c r="J23" s="65"/>
    </row>
    <row r="24" spans="1:10" s="19" customFormat="1" ht="15" customHeight="1">
      <c r="A24" s="133" t="s">
        <v>131</v>
      </c>
      <c r="B24" s="131" t="s">
        <v>83</v>
      </c>
      <c r="C24" s="203"/>
      <c r="D24" s="203"/>
      <c r="E24" s="200">
        <v>1779.8</v>
      </c>
      <c r="F24" s="198"/>
      <c r="G24" s="50"/>
      <c r="H24" s="50"/>
      <c r="I24" s="48"/>
      <c r="J24" s="65"/>
    </row>
    <row r="25" spans="1:10" s="19" customFormat="1" ht="15" customHeight="1">
      <c r="A25" s="133" t="s">
        <v>132</v>
      </c>
      <c r="B25" s="131" t="s">
        <v>84</v>
      </c>
      <c r="C25" s="203"/>
      <c r="D25" s="203"/>
      <c r="E25" s="200">
        <v>12.78</v>
      </c>
      <c r="F25" s="198"/>
      <c r="G25" s="50"/>
      <c r="H25" s="50"/>
      <c r="I25" s="48"/>
      <c r="J25" s="65"/>
    </row>
    <row r="26" spans="1:10" s="19" customFormat="1" ht="15" customHeight="1">
      <c r="A26" s="133" t="s">
        <v>133</v>
      </c>
      <c r="B26" s="131" t="s">
        <v>85</v>
      </c>
      <c r="C26" s="203"/>
      <c r="D26" s="203"/>
      <c r="E26" s="200">
        <v>47.5</v>
      </c>
      <c r="F26" s="198"/>
      <c r="G26" s="50"/>
      <c r="H26" s="50"/>
      <c r="I26" s="48"/>
      <c r="J26" s="65"/>
    </row>
    <row r="27" spans="1:10" s="19" customFormat="1" ht="15" customHeight="1">
      <c r="A27" s="133" t="s">
        <v>134</v>
      </c>
      <c r="B27" s="131" t="s">
        <v>87</v>
      </c>
      <c r="C27" s="203"/>
      <c r="D27" s="203"/>
      <c r="E27" s="200">
        <v>1361.1</v>
      </c>
      <c r="F27" s="198"/>
      <c r="G27" s="50"/>
      <c r="H27" s="50"/>
      <c r="I27" s="48"/>
      <c r="J27" s="65"/>
    </row>
    <row r="28" spans="1:10" s="19" customFormat="1" ht="15" customHeight="1">
      <c r="A28" s="133" t="s">
        <v>135</v>
      </c>
      <c r="B28" s="131" t="s">
        <v>88</v>
      </c>
      <c r="C28" s="203"/>
      <c r="D28" s="203"/>
      <c r="E28" s="200">
        <v>354.75</v>
      </c>
      <c r="F28" s="198"/>
      <c r="G28" s="50"/>
      <c r="H28" s="50"/>
      <c r="I28" s="48"/>
      <c r="J28" s="65"/>
    </row>
    <row r="29" spans="1:10" s="19" customFormat="1" ht="15" customHeight="1">
      <c r="A29" s="133" t="s">
        <v>136</v>
      </c>
      <c r="B29" s="131" t="s">
        <v>89</v>
      </c>
      <c r="C29" s="203"/>
      <c r="D29" s="203"/>
      <c r="E29" s="200">
        <v>514.88</v>
      </c>
      <c r="F29" s="198"/>
      <c r="G29" s="50"/>
      <c r="H29" s="50"/>
      <c r="I29" s="48"/>
      <c r="J29" s="65"/>
    </row>
    <row r="30" spans="1:10" s="19" customFormat="1" ht="15" customHeight="1">
      <c r="A30" s="133" t="s">
        <v>137</v>
      </c>
      <c r="B30" s="131" t="s">
        <v>90</v>
      </c>
      <c r="C30" s="203"/>
      <c r="D30" s="203"/>
      <c r="E30" s="200">
        <v>474</v>
      </c>
      <c r="F30" s="198"/>
      <c r="G30" s="50"/>
      <c r="H30" s="50"/>
      <c r="I30" s="48"/>
      <c r="J30" s="65"/>
    </row>
    <row r="31" spans="1:10" s="19" customFormat="1" ht="15" customHeight="1">
      <c r="A31" s="133" t="s">
        <v>138</v>
      </c>
      <c r="B31" s="131" t="s">
        <v>91</v>
      </c>
      <c r="C31" s="203"/>
      <c r="D31" s="203"/>
      <c r="E31" s="200">
        <v>9.96</v>
      </c>
      <c r="F31" s="198"/>
      <c r="G31" s="50"/>
      <c r="H31" s="50"/>
      <c r="I31" s="48"/>
      <c r="J31" s="65"/>
    </row>
    <row r="32" spans="1:10" s="19" customFormat="1" ht="15" customHeight="1">
      <c r="A32" s="133" t="s">
        <v>139</v>
      </c>
      <c r="B32" s="131" t="s">
        <v>93</v>
      </c>
      <c r="C32" s="203"/>
      <c r="D32" s="203"/>
      <c r="E32" s="200">
        <v>106.9</v>
      </c>
      <c r="F32" s="198"/>
      <c r="G32" s="50"/>
      <c r="H32" s="50"/>
      <c r="I32" s="48"/>
      <c r="J32" s="65"/>
    </row>
    <row r="33" spans="1:10" s="19" customFormat="1" ht="15" customHeight="1">
      <c r="A33" s="133" t="s">
        <v>140</v>
      </c>
      <c r="B33" s="131" t="s">
        <v>94</v>
      </c>
      <c r="C33" s="203"/>
      <c r="D33" s="203"/>
      <c r="E33" s="200">
        <v>132.72</v>
      </c>
      <c r="F33" s="198"/>
      <c r="G33" s="50"/>
      <c r="H33" s="50"/>
      <c r="I33" s="48"/>
      <c r="J33" s="65"/>
    </row>
    <row r="34" spans="1:10" s="109" customFormat="1" ht="15" customHeight="1">
      <c r="A34" s="132" t="s">
        <v>141</v>
      </c>
      <c r="B34" s="131" t="s">
        <v>95</v>
      </c>
      <c r="C34" s="201">
        <v>678</v>
      </c>
      <c r="D34" s="201">
        <v>678</v>
      </c>
      <c r="E34" s="202">
        <v>0.25</v>
      </c>
      <c r="F34" s="202">
        <f>SUM(E34/D34)*100</f>
        <v>0.03687315634218289</v>
      </c>
      <c r="G34" s="68"/>
      <c r="H34" s="68"/>
      <c r="I34" s="69"/>
      <c r="J34" s="64"/>
    </row>
    <row r="35" spans="1:10" s="19" customFormat="1" ht="15" customHeight="1">
      <c r="A35" s="133" t="s">
        <v>142</v>
      </c>
      <c r="B35" s="131" t="s">
        <v>97</v>
      </c>
      <c r="C35" s="203"/>
      <c r="D35" s="203"/>
      <c r="E35" s="200">
        <v>0.25</v>
      </c>
      <c r="F35" s="198"/>
      <c r="G35" s="50"/>
      <c r="H35" s="50"/>
      <c r="I35" s="48"/>
      <c r="J35" s="65"/>
    </row>
    <row r="36" spans="1:10" s="19" customFormat="1" ht="15" customHeight="1">
      <c r="A36" s="132" t="s">
        <v>143</v>
      </c>
      <c r="B36" s="131" t="s">
        <v>98</v>
      </c>
      <c r="C36" s="201">
        <v>2258</v>
      </c>
      <c r="D36" s="201">
        <v>2258</v>
      </c>
      <c r="E36" s="204"/>
      <c r="F36" s="198"/>
      <c r="G36" s="68"/>
      <c r="H36" s="68"/>
      <c r="I36" s="70"/>
      <c r="J36" s="66"/>
    </row>
    <row r="37" spans="1:10" s="19" customFormat="1" ht="26.25" customHeight="1">
      <c r="A37" s="128" t="s">
        <v>144</v>
      </c>
      <c r="B37" s="129" t="s">
        <v>146</v>
      </c>
      <c r="C37" s="197">
        <v>3067</v>
      </c>
      <c r="D37" s="197">
        <v>3067</v>
      </c>
      <c r="E37" s="205"/>
      <c r="F37" s="198"/>
      <c r="G37" s="46"/>
      <c r="H37" s="46"/>
      <c r="I37" s="71"/>
      <c r="J37" s="67"/>
    </row>
    <row r="38" spans="1:10" s="19" customFormat="1" ht="15" customHeight="1">
      <c r="A38" s="130" t="s">
        <v>103</v>
      </c>
      <c r="B38" s="131" t="s">
        <v>145</v>
      </c>
      <c r="C38" s="201">
        <v>3067</v>
      </c>
      <c r="D38" s="201">
        <v>3067</v>
      </c>
      <c r="E38" s="204"/>
      <c r="F38" s="198"/>
      <c r="G38" s="68"/>
      <c r="H38" s="68"/>
      <c r="I38" s="70"/>
      <c r="J38" s="66"/>
    </row>
    <row r="39" spans="1:10" s="19" customFormat="1" ht="15" customHeight="1">
      <c r="A39" s="132" t="s">
        <v>126</v>
      </c>
      <c r="B39" s="131" t="s">
        <v>76</v>
      </c>
      <c r="C39" s="201">
        <v>1076</v>
      </c>
      <c r="D39" s="201">
        <v>1076</v>
      </c>
      <c r="E39" s="204"/>
      <c r="F39" s="198"/>
      <c r="G39" s="68"/>
      <c r="H39" s="68"/>
      <c r="I39" s="70"/>
      <c r="J39" s="66"/>
    </row>
    <row r="40" spans="1:10" s="19" customFormat="1" ht="15" customHeight="1">
      <c r="A40" s="132" t="s">
        <v>143</v>
      </c>
      <c r="B40" s="131" t="s">
        <v>98</v>
      </c>
      <c r="C40" s="201">
        <v>1991</v>
      </c>
      <c r="D40" s="201">
        <v>1991</v>
      </c>
      <c r="E40" s="204"/>
      <c r="F40" s="198"/>
      <c r="G40" s="68"/>
      <c r="H40" s="68"/>
      <c r="I40" s="70"/>
      <c r="J40" s="66"/>
    </row>
    <row r="41" spans="1:9" s="19" customFormat="1" ht="15">
      <c r="A41" s="43"/>
      <c r="B41" s="43"/>
      <c r="C41" s="43"/>
      <c r="D41" s="43"/>
      <c r="E41" s="43"/>
      <c r="F41" s="43"/>
      <c r="G41" s="43"/>
      <c r="H41" s="43"/>
      <c r="I41" s="43"/>
    </row>
    <row r="42" spans="1:6" s="19" customFormat="1" ht="11.25">
      <c r="A42" s="109"/>
      <c r="B42" s="109"/>
      <c r="C42" s="109"/>
      <c r="D42" s="109"/>
      <c r="E42" s="109"/>
      <c r="F42" s="109"/>
    </row>
    <row r="43" spans="1:6" s="19" customFormat="1" ht="11.25">
      <c r="A43" s="109"/>
      <c r="B43" s="109"/>
      <c r="C43" s="109"/>
      <c r="D43" s="109"/>
      <c r="E43" s="109"/>
      <c r="F43" s="109"/>
    </row>
    <row r="44" spans="1:6" s="19" customFormat="1" ht="11.25">
      <c r="A44" s="109"/>
      <c r="B44" s="109"/>
      <c r="C44" s="109"/>
      <c r="D44" s="109"/>
      <c r="E44" s="109"/>
      <c r="F44" s="109"/>
    </row>
    <row r="45" spans="1:6" s="19" customFormat="1" ht="11.25">
      <c r="A45" s="109"/>
      <c r="B45" s="109"/>
      <c r="C45" s="109"/>
      <c r="D45" s="109"/>
      <c r="E45" s="109"/>
      <c r="F45" s="109"/>
    </row>
    <row r="46" spans="1:6" s="19" customFormat="1" ht="11.25">
      <c r="A46" s="109"/>
      <c r="B46" s="109"/>
      <c r="C46" s="109"/>
      <c r="D46" s="109"/>
      <c r="E46" s="109"/>
      <c r="F46" s="109"/>
    </row>
    <row r="47" spans="1:6" s="19" customFormat="1" ht="11.25">
      <c r="A47" s="109"/>
      <c r="B47" s="109"/>
      <c r="C47" s="109"/>
      <c r="D47" s="109"/>
      <c r="E47" s="109"/>
      <c r="F47" s="109"/>
    </row>
    <row r="48" spans="1:6" s="19" customFormat="1" ht="11.25">
      <c r="A48" s="109"/>
      <c r="B48" s="109"/>
      <c r="C48" s="109"/>
      <c r="D48" s="109"/>
      <c r="E48" s="109"/>
      <c r="F48" s="109"/>
    </row>
    <row r="49" spans="1:6" s="19" customFormat="1" ht="11.25">
      <c r="A49" s="109"/>
      <c r="B49" s="109"/>
      <c r="C49" s="109"/>
      <c r="D49" s="109"/>
      <c r="E49" s="109"/>
      <c r="F49" s="109"/>
    </row>
    <row r="50" spans="1:6" s="19" customFormat="1" ht="11.25">
      <c r="A50" s="109"/>
      <c r="B50" s="109"/>
      <c r="C50" s="109"/>
      <c r="D50" s="109"/>
      <c r="E50" s="109"/>
      <c r="F50" s="109"/>
    </row>
    <row r="51" spans="1:6" s="19" customFormat="1" ht="11.25">
      <c r="A51" s="109"/>
      <c r="B51" s="109"/>
      <c r="C51" s="109"/>
      <c r="D51" s="109"/>
      <c r="E51" s="109"/>
      <c r="F51" s="109"/>
    </row>
    <row r="52" spans="1:6" s="19" customFormat="1" ht="11.25">
      <c r="A52" s="109"/>
      <c r="B52" s="109"/>
      <c r="C52" s="109"/>
      <c r="D52" s="109"/>
      <c r="E52" s="109"/>
      <c r="F52" s="109"/>
    </row>
    <row r="53" spans="1:6" s="19" customFormat="1" ht="11.25">
      <c r="A53" s="109"/>
      <c r="B53" s="109"/>
      <c r="C53" s="109"/>
      <c r="D53" s="109"/>
      <c r="E53" s="109"/>
      <c r="F53" s="109"/>
    </row>
    <row r="54" spans="1:6" s="19" customFormat="1" ht="11.25">
      <c r="A54" s="109"/>
      <c r="B54" s="109"/>
      <c r="C54" s="109"/>
      <c r="D54" s="109"/>
      <c r="E54" s="109"/>
      <c r="F54" s="109"/>
    </row>
    <row r="55" spans="1:6" s="19" customFormat="1" ht="11.25">
      <c r="A55" s="109"/>
      <c r="B55" s="109"/>
      <c r="C55" s="109"/>
      <c r="D55" s="109"/>
      <c r="E55" s="109"/>
      <c r="F55" s="109"/>
    </row>
    <row r="56" spans="1:6" s="19" customFormat="1" ht="11.25">
      <c r="A56" s="109"/>
      <c r="B56" s="109"/>
      <c r="C56" s="109"/>
      <c r="D56" s="109"/>
      <c r="E56" s="109"/>
      <c r="F56" s="109"/>
    </row>
    <row r="57" spans="1:6" s="19" customFormat="1" ht="11.25">
      <c r="A57" s="109"/>
      <c r="B57" s="109"/>
      <c r="C57" s="109"/>
      <c r="D57" s="109"/>
      <c r="E57" s="109"/>
      <c r="F57" s="109"/>
    </row>
    <row r="58" spans="1:6" s="19" customFormat="1" ht="11.25">
      <c r="A58" s="109"/>
      <c r="B58" s="109"/>
      <c r="C58" s="109"/>
      <c r="D58" s="109"/>
      <c r="E58" s="109"/>
      <c r="F58" s="109"/>
    </row>
    <row r="59" spans="1:6" s="19" customFormat="1" ht="11.25">
      <c r="A59" s="109"/>
      <c r="B59" s="109"/>
      <c r="C59" s="109"/>
      <c r="D59" s="109"/>
      <c r="E59" s="109"/>
      <c r="F59" s="109"/>
    </row>
    <row r="60" spans="1:6" s="19" customFormat="1" ht="11.25">
      <c r="A60" s="109"/>
      <c r="B60" s="109"/>
      <c r="C60" s="109"/>
      <c r="D60" s="109"/>
      <c r="E60" s="109"/>
      <c r="F60" s="109"/>
    </row>
    <row r="61" spans="1:6" s="19" customFormat="1" ht="11.25">
      <c r="A61" s="109"/>
      <c r="B61" s="109"/>
      <c r="C61" s="109"/>
      <c r="D61" s="109"/>
      <c r="E61" s="109"/>
      <c r="F61" s="109"/>
    </row>
    <row r="62" spans="1:6" s="19" customFormat="1" ht="11.25">
      <c r="A62" s="109"/>
      <c r="B62" s="109"/>
      <c r="C62" s="109"/>
      <c r="D62" s="109"/>
      <c r="E62" s="109"/>
      <c r="F62" s="109"/>
    </row>
    <row r="63" spans="1:6" s="19" customFormat="1" ht="11.25">
      <c r="A63" s="109"/>
      <c r="B63" s="109"/>
      <c r="C63" s="109"/>
      <c r="D63" s="109"/>
      <c r="E63" s="109"/>
      <c r="F63" s="109"/>
    </row>
    <row r="64" spans="1:6" s="19" customFormat="1" ht="11.25">
      <c r="A64" s="109"/>
      <c r="B64" s="109"/>
      <c r="C64" s="109"/>
      <c r="D64" s="109"/>
      <c r="E64" s="109"/>
      <c r="F64" s="109"/>
    </row>
    <row r="65" spans="1:6" s="19" customFormat="1" ht="11.25">
      <c r="A65" s="109"/>
      <c r="B65" s="109"/>
      <c r="C65" s="109"/>
      <c r="D65" s="109"/>
      <c r="E65" s="109"/>
      <c r="F65" s="109"/>
    </row>
    <row r="66" spans="1:6" s="19" customFormat="1" ht="11.25">
      <c r="A66" s="109"/>
      <c r="B66" s="109"/>
      <c r="C66" s="109"/>
      <c r="D66" s="109"/>
      <c r="E66" s="109"/>
      <c r="F66" s="109"/>
    </row>
    <row r="67" spans="1:6" s="19" customFormat="1" ht="11.25">
      <c r="A67" s="109"/>
      <c r="B67" s="109"/>
      <c r="C67" s="109"/>
      <c r="D67" s="109"/>
      <c r="E67" s="109"/>
      <c r="F67" s="109"/>
    </row>
    <row r="68" spans="1:6" s="19" customFormat="1" ht="11.25">
      <c r="A68" s="109"/>
      <c r="B68" s="109"/>
      <c r="C68" s="109"/>
      <c r="D68" s="109"/>
      <c r="E68" s="109"/>
      <c r="F68" s="109"/>
    </row>
    <row r="69" spans="1:6" s="19" customFormat="1" ht="11.25">
      <c r="A69" s="109"/>
      <c r="B69" s="109"/>
      <c r="C69" s="109"/>
      <c r="D69" s="109"/>
      <c r="E69" s="109"/>
      <c r="F69" s="109"/>
    </row>
    <row r="70" spans="1:6" s="19" customFormat="1" ht="11.25">
      <c r="A70" s="109"/>
      <c r="B70" s="109"/>
      <c r="C70" s="109"/>
      <c r="D70" s="109"/>
      <c r="E70" s="109"/>
      <c r="F70" s="109"/>
    </row>
    <row r="71" spans="1:6" s="19" customFormat="1" ht="11.25">
      <c r="A71" s="109"/>
      <c r="B71" s="109"/>
      <c r="C71" s="109"/>
      <c r="D71" s="109"/>
      <c r="E71" s="109"/>
      <c r="F71" s="109"/>
    </row>
    <row r="72" spans="1:6" s="19" customFormat="1" ht="11.25">
      <c r="A72" s="109"/>
      <c r="B72" s="109"/>
      <c r="C72" s="109"/>
      <c r="D72" s="109"/>
      <c r="E72" s="109"/>
      <c r="F72" s="109"/>
    </row>
    <row r="73" spans="1:6" s="19" customFormat="1" ht="11.25">
      <c r="A73" s="109"/>
      <c r="B73" s="109"/>
      <c r="C73" s="109"/>
      <c r="D73" s="109"/>
      <c r="E73" s="109"/>
      <c r="F73" s="109"/>
    </row>
    <row r="74" spans="1:6" s="19" customFormat="1" ht="11.25">
      <c r="A74" s="109"/>
      <c r="B74" s="109"/>
      <c r="C74" s="109"/>
      <c r="D74" s="109"/>
      <c r="E74" s="109"/>
      <c r="F74" s="109"/>
    </row>
    <row r="75" spans="1:6" s="19" customFormat="1" ht="11.25">
      <c r="A75" s="109"/>
      <c r="B75" s="109"/>
      <c r="C75" s="109"/>
      <c r="D75" s="109"/>
      <c r="E75" s="109"/>
      <c r="F75" s="109"/>
    </row>
    <row r="76" spans="1:6" s="19" customFormat="1" ht="11.25">
      <c r="A76" s="109"/>
      <c r="B76" s="109"/>
      <c r="C76" s="109"/>
      <c r="D76" s="109"/>
      <c r="E76" s="109"/>
      <c r="F76" s="109"/>
    </row>
    <row r="77" spans="1:6" s="19" customFormat="1" ht="11.25">
      <c r="A77" s="109"/>
      <c r="B77" s="109"/>
      <c r="C77" s="109"/>
      <c r="D77" s="109"/>
      <c r="E77" s="109"/>
      <c r="F77" s="109"/>
    </row>
    <row r="78" spans="1:6" s="19" customFormat="1" ht="11.25">
      <c r="A78" s="109"/>
      <c r="B78" s="109"/>
      <c r="C78" s="109"/>
      <c r="D78" s="109"/>
      <c r="E78" s="109"/>
      <c r="F78" s="109"/>
    </row>
    <row r="79" spans="1:6" s="19" customFormat="1" ht="11.25">
      <c r="A79" s="109"/>
      <c r="B79" s="109"/>
      <c r="C79" s="109"/>
      <c r="D79" s="109"/>
      <c r="E79" s="109"/>
      <c r="F79" s="109"/>
    </row>
    <row r="80" spans="1:6" s="19" customFormat="1" ht="11.25">
      <c r="A80" s="109"/>
      <c r="B80" s="109"/>
      <c r="C80" s="109"/>
      <c r="D80" s="109"/>
      <c r="E80" s="109"/>
      <c r="F80" s="109"/>
    </row>
    <row r="81" spans="1:6" s="19" customFormat="1" ht="11.25">
      <c r="A81" s="109"/>
      <c r="B81" s="109"/>
      <c r="C81" s="109"/>
      <c r="D81" s="109"/>
      <c r="E81" s="109"/>
      <c r="F81" s="109"/>
    </row>
    <row r="82" spans="1:6" s="19" customFormat="1" ht="11.25">
      <c r="A82" s="109"/>
      <c r="B82" s="109"/>
      <c r="C82" s="109"/>
      <c r="D82" s="109"/>
      <c r="E82" s="109"/>
      <c r="F82" s="109"/>
    </row>
    <row r="83" spans="1:6" s="19" customFormat="1" ht="11.25">
      <c r="A83" s="109"/>
      <c r="B83" s="109"/>
      <c r="C83" s="109"/>
      <c r="D83" s="109"/>
      <c r="E83" s="109"/>
      <c r="F83" s="109"/>
    </row>
    <row r="84" spans="1:6" s="19" customFormat="1" ht="11.25">
      <c r="A84" s="109"/>
      <c r="B84" s="109"/>
      <c r="C84" s="109"/>
      <c r="D84" s="109"/>
      <c r="E84" s="109"/>
      <c r="F84" s="109"/>
    </row>
    <row r="85" spans="1:6" s="19" customFormat="1" ht="11.25">
      <c r="A85" s="109"/>
      <c r="B85" s="109"/>
      <c r="C85" s="109"/>
      <c r="D85" s="109"/>
      <c r="E85" s="109"/>
      <c r="F85" s="109"/>
    </row>
    <row r="86" spans="1:6" s="19" customFormat="1" ht="11.25">
      <c r="A86" s="109"/>
      <c r="B86" s="109"/>
      <c r="C86" s="109"/>
      <c r="D86" s="109"/>
      <c r="E86" s="109"/>
      <c r="F86" s="109"/>
    </row>
    <row r="87" spans="1:6" s="19" customFormat="1" ht="11.25">
      <c r="A87" s="109"/>
      <c r="B87" s="109"/>
      <c r="C87" s="109"/>
      <c r="D87" s="109"/>
      <c r="E87" s="109"/>
      <c r="F87" s="109"/>
    </row>
    <row r="88" spans="1:6" s="19" customFormat="1" ht="11.25">
      <c r="A88" s="109"/>
      <c r="B88" s="109"/>
      <c r="C88" s="109"/>
      <c r="D88" s="109"/>
      <c r="E88" s="109"/>
      <c r="F88" s="109"/>
    </row>
    <row r="89" spans="1:6" s="19" customFormat="1" ht="11.25">
      <c r="A89" s="109"/>
      <c r="B89" s="109"/>
      <c r="C89" s="109"/>
      <c r="D89" s="109"/>
      <c r="E89" s="109"/>
      <c r="F89" s="109"/>
    </row>
    <row r="90" spans="1:6" s="19" customFormat="1" ht="11.25">
      <c r="A90" s="109"/>
      <c r="B90" s="109"/>
      <c r="C90" s="109"/>
      <c r="D90" s="109"/>
      <c r="E90" s="109"/>
      <c r="F90" s="109"/>
    </row>
    <row r="91" spans="1:6" s="19" customFormat="1" ht="11.25">
      <c r="A91" s="109"/>
      <c r="B91" s="109"/>
      <c r="C91" s="109"/>
      <c r="D91" s="109"/>
      <c r="E91" s="109"/>
      <c r="F91" s="109"/>
    </row>
    <row r="92" spans="1:6" s="19" customFormat="1" ht="11.25">
      <c r="A92" s="109"/>
      <c r="B92" s="109"/>
      <c r="C92" s="109"/>
      <c r="D92" s="109"/>
      <c r="E92" s="109"/>
      <c r="F92" s="109"/>
    </row>
    <row r="93" spans="1:6" s="19" customFormat="1" ht="11.25">
      <c r="A93" s="109"/>
      <c r="B93" s="109"/>
      <c r="C93" s="109"/>
      <c r="D93" s="109"/>
      <c r="E93" s="109"/>
      <c r="F93" s="109"/>
    </row>
    <row r="94" spans="1:6" s="19" customFormat="1" ht="11.25">
      <c r="A94" s="109"/>
      <c r="B94" s="109"/>
      <c r="C94" s="109"/>
      <c r="D94" s="109"/>
      <c r="E94" s="109"/>
      <c r="F94" s="109"/>
    </row>
    <row r="95" spans="1:6" s="19" customFormat="1" ht="11.25">
      <c r="A95" s="109"/>
      <c r="B95" s="109"/>
      <c r="C95" s="109"/>
      <c r="D95" s="109"/>
      <c r="E95" s="109"/>
      <c r="F95" s="109"/>
    </row>
    <row r="96" spans="1:6" s="19" customFormat="1" ht="11.25">
      <c r="A96" s="109"/>
      <c r="B96" s="109"/>
      <c r="C96" s="109"/>
      <c r="D96" s="109"/>
      <c r="E96" s="109"/>
      <c r="F96" s="109"/>
    </row>
    <row r="97" spans="1:6" s="19" customFormat="1" ht="11.25">
      <c r="A97" s="109"/>
      <c r="B97" s="109"/>
      <c r="C97" s="109"/>
      <c r="D97" s="109"/>
      <c r="E97" s="109"/>
      <c r="F97" s="109"/>
    </row>
    <row r="98" spans="1:6" s="19" customFormat="1" ht="11.25">
      <c r="A98" s="109"/>
      <c r="B98" s="109"/>
      <c r="C98" s="109"/>
      <c r="D98" s="109"/>
      <c r="E98" s="109"/>
      <c r="F98" s="109"/>
    </row>
    <row r="99" spans="1:6" s="19" customFormat="1" ht="11.25">
      <c r="A99" s="109"/>
      <c r="B99" s="109"/>
      <c r="C99" s="109"/>
      <c r="D99" s="109"/>
      <c r="E99" s="109"/>
      <c r="F99" s="109"/>
    </row>
    <row r="100" spans="1:6" s="19" customFormat="1" ht="11.25">
      <c r="A100" s="109"/>
      <c r="B100" s="109"/>
      <c r="C100" s="109"/>
      <c r="D100" s="109"/>
      <c r="E100" s="109"/>
      <c r="F100" s="109"/>
    </row>
    <row r="101" spans="1:6" s="19" customFormat="1" ht="11.25">
      <c r="A101" s="109"/>
      <c r="B101" s="109"/>
      <c r="C101" s="109"/>
      <c r="D101" s="109"/>
      <c r="E101" s="109"/>
      <c r="F101" s="109"/>
    </row>
    <row r="102" spans="1:6" s="19" customFormat="1" ht="11.25">
      <c r="A102" s="109"/>
      <c r="B102" s="109"/>
      <c r="C102" s="109"/>
      <c r="D102" s="109"/>
      <c r="E102" s="109"/>
      <c r="F102" s="109"/>
    </row>
    <row r="103" spans="1:6" s="19" customFormat="1" ht="11.25">
      <c r="A103" s="109"/>
      <c r="B103" s="109"/>
      <c r="C103" s="109"/>
      <c r="D103" s="109"/>
      <c r="E103" s="109"/>
      <c r="F103" s="109"/>
    </row>
    <row r="104" spans="1:6" s="19" customFormat="1" ht="11.25">
      <c r="A104" s="109"/>
      <c r="B104" s="109"/>
      <c r="C104" s="109"/>
      <c r="D104" s="109"/>
      <c r="E104" s="109"/>
      <c r="F104" s="109"/>
    </row>
    <row r="105" spans="1:6" s="19" customFormat="1" ht="11.25">
      <c r="A105" s="109"/>
      <c r="B105" s="109"/>
      <c r="C105" s="109"/>
      <c r="D105" s="109"/>
      <c r="E105" s="109"/>
      <c r="F105" s="109"/>
    </row>
    <row r="106" spans="1:6" s="19" customFormat="1" ht="11.25">
      <c r="A106" s="109"/>
      <c r="B106" s="109"/>
      <c r="C106" s="109"/>
      <c r="D106" s="109"/>
      <c r="E106" s="109"/>
      <c r="F106" s="109"/>
    </row>
    <row r="107" spans="1:6" s="19" customFormat="1" ht="11.25">
      <c r="A107" s="109"/>
      <c r="B107" s="109"/>
      <c r="C107" s="109"/>
      <c r="D107" s="109"/>
      <c r="E107" s="109"/>
      <c r="F107" s="109"/>
    </row>
    <row r="108" spans="1:6" s="19" customFormat="1" ht="11.25">
      <c r="A108" s="109"/>
      <c r="B108" s="109"/>
      <c r="C108" s="109"/>
      <c r="D108" s="109"/>
      <c r="E108" s="109"/>
      <c r="F108" s="109"/>
    </row>
    <row r="109" spans="1:6" s="19" customFormat="1" ht="11.25">
      <c r="A109" s="109"/>
      <c r="B109" s="109"/>
      <c r="C109" s="109"/>
      <c r="D109" s="109"/>
      <c r="E109" s="109"/>
      <c r="F109" s="109"/>
    </row>
    <row r="110" spans="1:6" s="19" customFormat="1" ht="11.25">
      <c r="A110" s="109"/>
      <c r="B110" s="109"/>
      <c r="C110" s="109"/>
      <c r="D110" s="109"/>
      <c r="E110" s="109"/>
      <c r="F110" s="109"/>
    </row>
    <row r="111" spans="1:6" s="19" customFormat="1" ht="11.25">
      <c r="A111" s="109"/>
      <c r="B111" s="109"/>
      <c r="C111" s="109"/>
      <c r="D111" s="109"/>
      <c r="E111" s="109"/>
      <c r="F111" s="109"/>
    </row>
    <row r="112" spans="1:6" s="19" customFormat="1" ht="11.25">
      <c r="A112" s="109"/>
      <c r="B112" s="109"/>
      <c r="C112" s="109"/>
      <c r="D112" s="109"/>
      <c r="E112" s="109"/>
      <c r="F112" s="109"/>
    </row>
    <row r="113" spans="1:6" s="19" customFormat="1" ht="11.25">
      <c r="A113" s="109"/>
      <c r="B113" s="109"/>
      <c r="C113" s="109"/>
      <c r="D113" s="109"/>
      <c r="E113" s="109"/>
      <c r="F113" s="109"/>
    </row>
    <row r="114" spans="1:6" s="19" customFormat="1" ht="11.25">
      <c r="A114" s="109"/>
      <c r="B114" s="109"/>
      <c r="C114" s="109"/>
      <c r="D114" s="109"/>
      <c r="E114" s="109"/>
      <c r="F114" s="109"/>
    </row>
    <row r="115" spans="1:6" s="19" customFormat="1" ht="11.25">
      <c r="A115" s="109"/>
      <c r="B115" s="109"/>
      <c r="C115" s="109"/>
      <c r="D115" s="109"/>
      <c r="E115" s="109"/>
      <c r="F115" s="109"/>
    </row>
    <row r="116" spans="1:6" s="19" customFormat="1" ht="11.25">
      <c r="A116" s="109"/>
      <c r="B116" s="109"/>
      <c r="C116" s="109"/>
      <c r="D116" s="109"/>
      <c r="E116" s="109"/>
      <c r="F116" s="109"/>
    </row>
    <row r="117" spans="1:6" s="19" customFormat="1" ht="11.25">
      <c r="A117" s="109"/>
      <c r="B117" s="109"/>
      <c r="C117" s="109"/>
      <c r="D117" s="109"/>
      <c r="E117" s="109"/>
      <c r="F117" s="109"/>
    </row>
    <row r="118" spans="1:6" s="19" customFormat="1" ht="11.25">
      <c r="A118" s="109"/>
      <c r="B118" s="109"/>
      <c r="C118" s="109"/>
      <c r="D118" s="109"/>
      <c r="E118" s="109"/>
      <c r="F118" s="109"/>
    </row>
    <row r="119" spans="1:6" s="19" customFormat="1" ht="11.25">
      <c r="A119" s="109"/>
      <c r="B119" s="109"/>
      <c r="C119" s="109"/>
      <c r="D119" s="109"/>
      <c r="E119" s="109"/>
      <c r="F119" s="109"/>
    </row>
    <row r="120" spans="1:6" s="19" customFormat="1" ht="11.25">
      <c r="A120" s="109"/>
      <c r="B120" s="109"/>
      <c r="C120" s="109"/>
      <c r="D120" s="109"/>
      <c r="E120" s="109"/>
      <c r="F120" s="109"/>
    </row>
    <row r="121" spans="1:6" s="19" customFormat="1" ht="11.25">
      <c r="A121" s="109"/>
      <c r="B121" s="109"/>
      <c r="C121" s="109"/>
      <c r="D121" s="109"/>
      <c r="E121" s="109"/>
      <c r="F121" s="109"/>
    </row>
    <row r="122" spans="1:6" s="19" customFormat="1" ht="11.25">
      <c r="A122" s="109"/>
      <c r="B122" s="109"/>
      <c r="C122" s="109"/>
      <c r="D122" s="109"/>
      <c r="E122" s="109"/>
      <c r="F122" s="109"/>
    </row>
    <row r="123" spans="1:6" s="19" customFormat="1" ht="11.25">
      <c r="A123" s="109"/>
      <c r="B123" s="109"/>
      <c r="C123" s="109"/>
      <c r="D123" s="109"/>
      <c r="E123" s="109"/>
      <c r="F123" s="109"/>
    </row>
    <row r="124" spans="1:6" s="19" customFormat="1" ht="11.25">
      <c r="A124" s="109"/>
      <c r="B124" s="109"/>
      <c r="C124" s="109"/>
      <c r="D124" s="109"/>
      <c r="E124" s="109"/>
      <c r="F124" s="109"/>
    </row>
    <row r="125" spans="1:6" s="19" customFormat="1" ht="11.25">
      <c r="A125" s="109"/>
      <c r="B125" s="109"/>
      <c r="C125" s="109"/>
      <c r="D125" s="109"/>
      <c r="E125" s="109"/>
      <c r="F125" s="109"/>
    </row>
    <row r="126" spans="1:6" s="19" customFormat="1" ht="11.25">
      <c r="A126" s="109"/>
      <c r="B126" s="109"/>
      <c r="C126" s="109"/>
      <c r="D126" s="109"/>
      <c r="E126" s="109"/>
      <c r="F126" s="109"/>
    </row>
    <row r="127" spans="1:6" s="19" customFormat="1" ht="11.25">
      <c r="A127" s="109"/>
      <c r="B127" s="109"/>
      <c r="C127" s="109"/>
      <c r="D127" s="109"/>
      <c r="E127" s="109"/>
      <c r="F127" s="109"/>
    </row>
    <row r="128" spans="1:6" s="19" customFormat="1" ht="11.25">
      <c r="A128" s="109"/>
      <c r="B128" s="109"/>
      <c r="C128" s="109"/>
      <c r="D128" s="109"/>
      <c r="E128" s="109"/>
      <c r="F128" s="109"/>
    </row>
    <row r="129" spans="1:6" s="19" customFormat="1" ht="11.25">
      <c r="A129" s="109"/>
      <c r="B129" s="109"/>
      <c r="C129" s="109"/>
      <c r="D129" s="109"/>
      <c r="E129" s="109"/>
      <c r="F129" s="109"/>
    </row>
    <row r="130" spans="1:6" s="19" customFormat="1" ht="11.25">
      <c r="A130" s="109"/>
      <c r="B130" s="109"/>
      <c r="C130" s="109"/>
      <c r="D130" s="109"/>
      <c r="E130" s="109"/>
      <c r="F130" s="109"/>
    </row>
    <row r="131" spans="1:6" s="19" customFormat="1" ht="11.25">
      <c r="A131" s="109"/>
      <c r="B131" s="109"/>
      <c r="C131" s="109"/>
      <c r="D131" s="109"/>
      <c r="E131" s="109"/>
      <c r="F131" s="109"/>
    </row>
    <row r="132" spans="1:6" s="19" customFormat="1" ht="11.25">
      <c r="A132" s="109"/>
      <c r="B132" s="109"/>
      <c r="C132" s="109"/>
      <c r="D132" s="109"/>
      <c r="E132" s="109"/>
      <c r="F132" s="109"/>
    </row>
    <row r="133" spans="1:6" s="19" customFormat="1" ht="11.25">
      <c r="A133" s="109"/>
      <c r="B133" s="109"/>
      <c r="C133" s="109"/>
      <c r="D133" s="109"/>
      <c r="E133" s="109"/>
      <c r="F133" s="109"/>
    </row>
    <row r="134" spans="1:6" s="19" customFormat="1" ht="11.25">
      <c r="A134" s="109"/>
      <c r="B134" s="109"/>
      <c r="C134" s="109"/>
      <c r="D134" s="109"/>
      <c r="E134" s="109"/>
      <c r="F134" s="109"/>
    </row>
    <row r="135" spans="1:6" s="19" customFormat="1" ht="11.25">
      <c r="A135" s="109"/>
      <c r="B135" s="109"/>
      <c r="C135" s="109"/>
      <c r="D135" s="109"/>
      <c r="E135" s="109"/>
      <c r="F135" s="109"/>
    </row>
    <row r="136" spans="1:6" s="19" customFormat="1" ht="11.25">
      <c r="A136" s="109"/>
      <c r="B136" s="109"/>
      <c r="C136" s="109"/>
      <c r="D136" s="109"/>
      <c r="E136" s="109"/>
      <c r="F136" s="109"/>
    </row>
    <row r="137" spans="1:6" s="19" customFormat="1" ht="11.25">
      <c r="A137" s="109"/>
      <c r="B137" s="109"/>
      <c r="C137" s="109"/>
      <c r="D137" s="109"/>
      <c r="E137" s="109"/>
      <c r="F137" s="109"/>
    </row>
    <row r="138" spans="1:6" s="19" customFormat="1" ht="11.25">
      <c r="A138" s="109"/>
      <c r="B138" s="109"/>
      <c r="C138" s="109"/>
      <c r="D138" s="109"/>
      <c r="E138" s="109"/>
      <c r="F138" s="109"/>
    </row>
    <row r="139" spans="1:6" s="19" customFormat="1" ht="11.25">
      <c r="A139" s="109"/>
      <c r="B139" s="109"/>
      <c r="C139" s="109"/>
      <c r="D139" s="109"/>
      <c r="E139" s="109"/>
      <c r="F139" s="109"/>
    </row>
    <row r="140" spans="1:6" s="19" customFormat="1" ht="11.25">
      <c r="A140" s="109"/>
      <c r="B140" s="109"/>
      <c r="C140" s="109"/>
      <c r="D140" s="109"/>
      <c r="E140" s="109"/>
      <c r="F140" s="109"/>
    </row>
    <row r="141" spans="1:6" s="19" customFormat="1" ht="11.25">
      <c r="A141" s="109"/>
      <c r="B141" s="109"/>
      <c r="C141" s="109"/>
      <c r="D141" s="109"/>
      <c r="E141" s="109"/>
      <c r="F141" s="109"/>
    </row>
    <row r="142" spans="1:6" s="19" customFormat="1" ht="11.25">
      <c r="A142" s="109"/>
      <c r="B142" s="109"/>
      <c r="C142" s="109"/>
      <c r="D142" s="109"/>
      <c r="E142" s="109"/>
      <c r="F142" s="109"/>
    </row>
    <row r="143" spans="1:6" s="19" customFormat="1" ht="11.25">
      <c r="A143" s="109"/>
      <c r="B143" s="109"/>
      <c r="C143" s="109"/>
      <c r="D143" s="109"/>
      <c r="E143" s="109"/>
      <c r="F143" s="109"/>
    </row>
    <row r="144" spans="1:6" s="19" customFormat="1" ht="11.25">
      <c r="A144" s="109"/>
      <c r="B144" s="109"/>
      <c r="C144" s="109"/>
      <c r="D144" s="109"/>
      <c r="E144" s="109"/>
      <c r="F144" s="109"/>
    </row>
    <row r="145" spans="1:6" s="19" customFormat="1" ht="11.25">
      <c r="A145" s="109"/>
      <c r="B145" s="109"/>
      <c r="C145" s="109"/>
      <c r="D145" s="109"/>
      <c r="E145" s="109"/>
      <c r="F145" s="109"/>
    </row>
    <row r="146" spans="1:6" s="19" customFormat="1" ht="11.25">
      <c r="A146" s="109"/>
      <c r="B146" s="109"/>
      <c r="C146" s="109"/>
      <c r="D146" s="109"/>
      <c r="E146" s="109"/>
      <c r="F146" s="109"/>
    </row>
    <row r="147" spans="1:6" s="19" customFormat="1" ht="11.25">
      <c r="A147" s="109"/>
      <c r="B147" s="109"/>
      <c r="C147" s="109"/>
      <c r="D147" s="109"/>
      <c r="E147" s="109"/>
      <c r="F147" s="109"/>
    </row>
    <row r="148" spans="1:6" s="19" customFormat="1" ht="11.25">
      <c r="A148" s="109"/>
      <c r="B148" s="109"/>
      <c r="C148" s="109"/>
      <c r="D148" s="109"/>
      <c r="E148" s="109"/>
      <c r="F148" s="109"/>
    </row>
    <row r="149" spans="1:6" s="19" customFormat="1" ht="11.25">
      <c r="A149" s="109"/>
      <c r="B149" s="109"/>
      <c r="C149" s="109"/>
      <c r="D149" s="109"/>
      <c r="E149" s="109"/>
      <c r="F149" s="109"/>
    </row>
    <row r="150" spans="1:6" s="19" customFormat="1" ht="11.25">
      <c r="A150" s="109"/>
      <c r="B150" s="109"/>
      <c r="C150" s="109"/>
      <c r="D150" s="109"/>
      <c r="E150" s="109"/>
      <c r="F150" s="109"/>
    </row>
    <row r="151" spans="1:6" s="19" customFormat="1" ht="11.25">
      <c r="A151" s="109"/>
      <c r="B151" s="109"/>
      <c r="C151" s="109"/>
      <c r="D151" s="109"/>
      <c r="E151" s="109"/>
      <c r="F151" s="109"/>
    </row>
    <row r="152" spans="1:6" s="19" customFormat="1" ht="11.25">
      <c r="A152" s="109"/>
      <c r="B152" s="109"/>
      <c r="C152" s="109"/>
      <c r="D152" s="109"/>
      <c r="E152" s="109"/>
      <c r="F152" s="109"/>
    </row>
    <row r="153" spans="1:6" s="19" customFormat="1" ht="11.25">
      <c r="A153" s="109"/>
      <c r="B153" s="109"/>
      <c r="C153" s="109"/>
      <c r="D153" s="109"/>
      <c r="E153" s="109"/>
      <c r="F153" s="109"/>
    </row>
    <row r="154" spans="1:6" s="19" customFormat="1" ht="11.25">
      <c r="A154" s="109"/>
      <c r="B154" s="109"/>
      <c r="C154" s="109"/>
      <c r="D154" s="109"/>
      <c r="E154" s="109"/>
      <c r="F154" s="109"/>
    </row>
    <row r="155" spans="1:6" s="19" customFormat="1" ht="11.25">
      <c r="A155" s="109"/>
      <c r="B155" s="109"/>
      <c r="C155" s="109"/>
      <c r="D155" s="109"/>
      <c r="E155" s="109"/>
      <c r="F155" s="109"/>
    </row>
    <row r="156" spans="1:6" s="19" customFormat="1" ht="11.25">
      <c r="A156" s="109"/>
      <c r="B156" s="109"/>
      <c r="C156" s="109"/>
      <c r="D156" s="109"/>
      <c r="E156" s="109"/>
      <c r="F156" s="109"/>
    </row>
    <row r="157" spans="1:6" s="19" customFormat="1" ht="11.25">
      <c r="A157" s="109"/>
      <c r="B157" s="109"/>
      <c r="C157" s="109"/>
      <c r="D157" s="109"/>
      <c r="E157" s="109"/>
      <c r="F157" s="109"/>
    </row>
    <row r="158" spans="1:6" s="19" customFormat="1" ht="11.25">
      <c r="A158" s="109"/>
      <c r="B158" s="109"/>
      <c r="C158" s="109"/>
      <c r="D158" s="109"/>
      <c r="E158" s="109"/>
      <c r="F158" s="109"/>
    </row>
    <row r="159" spans="1:6" s="19" customFormat="1" ht="11.25">
      <c r="A159" s="109"/>
      <c r="B159" s="109"/>
      <c r="C159" s="109"/>
      <c r="D159" s="109"/>
      <c r="E159" s="109"/>
      <c r="F159" s="109"/>
    </row>
    <row r="160" spans="1:6" s="19" customFormat="1" ht="11.25">
      <c r="A160" s="109"/>
      <c r="B160" s="109"/>
      <c r="C160" s="109"/>
      <c r="D160" s="109"/>
      <c r="E160" s="109"/>
      <c r="F160" s="109"/>
    </row>
    <row r="161" spans="1:6" s="19" customFormat="1" ht="11.25">
      <c r="A161" s="109"/>
      <c r="B161" s="109"/>
      <c r="C161" s="109"/>
      <c r="D161" s="109"/>
      <c r="E161" s="109"/>
      <c r="F161" s="109"/>
    </row>
    <row r="162" spans="1:6" s="19" customFormat="1" ht="11.25">
      <c r="A162" s="109"/>
      <c r="B162" s="109"/>
      <c r="C162" s="109"/>
      <c r="D162" s="109"/>
      <c r="E162" s="109"/>
      <c r="F162" s="109"/>
    </row>
    <row r="163" spans="1:6" s="19" customFormat="1" ht="11.25">
      <c r="A163" s="109"/>
      <c r="B163" s="109"/>
      <c r="C163" s="109"/>
      <c r="D163" s="109"/>
      <c r="E163" s="109"/>
      <c r="F163" s="109"/>
    </row>
    <row r="164" spans="1:6" s="19" customFormat="1" ht="11.25">
      <c r="A164" s="109"/>
      <c r="B164" s="109"/>
      <c r="C164" s="109"/>
      <c r="D164" s="109"/>
      <c r="E164" s="109"/>
      <c r="F164" s="109"/>
    </row>
    <row r="165" spans="1:6" s="19" customFormat="1" ht="11.25">
      <c r="A165" s="109"/>
      <c r="B165" s="109"/>
      <c r="C165" s="109"/>
      <c r="D165" s="109"/>
      <c r="E165" s="109"/>
      <c r="F165" s="109"/>
    </row>
    <row r="166" spans="1:6" s="19" customFormat="1" ht="11.25">
      <c r="A166" s="109"/>
      <c r="B166" s="109"/>
      <c r="C166" s="109"/>
      <c r="D166" s="109"/>
      <c r="E166" s="109"/>
      <c r="F166" s="109"/>
    </row>
    <row r="167" spans="1:6" s="19" customFormat="1" ht="11.25">
      <c r="A167" s="109"/>
      <c r="B167" s="109"/>
      <c r="C167" s="109"/>
      <c r="D167" s="109"/>
      <c r="E167" s="109"/>
      <c r="F167" s="109"/>
    </row>
    <row r="168" spans="1:6" s="19" customFormat="1" ht="11.25">
      <c r="A168" s="109"/>
      <c r="B168" s="109"/>
      <c r="C168" s="109"/>
      <c r="D168" s="109"/>
      <c r="E168" s="109"/>
      <c r="F168" s="109"/>
    </row>
    <row r="169" spans="1:6" s="19" customFormat="1" ht="11.25">
      <c r="A169" s="109"/>
      <c r="B169" s="109"/>
      <c r="C169" s="109"/>
      <c r="D169" s="109"/>
      <c r="E169" s="109"/>
      <c r="F169" s="109"/>
    </row>
    <row r="170" spans="1:6" s="19" customFormat="1" ht="11.25">
      <c r="A170" s="109"/>
      <c r="B170" s="109"/>
      <c r="C170" s="109"/>
      <c r="D170" s="109"/>
      <c r="E170" s="109"/>
      <c r="F170" s="109"/>
    </row>
    <row r="171" spans="1:6" s="19" customFormat="1" ht="11.25">
      <c r="A171" s="109"/>
      <c r="B171" s="109"/>
      <c r="C171" s="109"/>
      <c r="D171" s="109"/>
      <c r="E171" s="109"/>
      <c r="F171" s="109"/>
    </row>
    <row r="172" spans="1:6" s="19" customFormat="1" ht="11.25">
      <c r="A172" s="109"/>
      <c r="B172" s="109"/>
      <c r="C172" s="109"/>
      <c r="D172" s="109"/>
      <c r="E172" s="109"/>
      <c r="F172" s="109"/>
    </row>
    <row r="173" spans="1:6" s="19" customFormat="1" ht="11.25">
      <c r="A173" s="109"/>
      <c r="B173" s="109"/>
      <c r="C173" s="109"/>
      <c r="D173" s="109"/>
      <c r="E173" s="109"/>
      <c r="F173" s="109"/>
    </row>
    <row r="174" spans="1:6" s="19" customFormat="1" ht="11.25">
      <c r="A174" s="109"/>
      <c r="B174" s="109"/>
      <c r="C174" s="109"/>
      <c r="D174" s="109"/>
      <c r="E174" s="109"/>
      <c r="F174" s="109"/>
    </row>
    <row r="175" spans="1:6" s="19" customFormat="1" ht="11.25">
      <c r="A175" s="109"/>
      <c r="B175" s="109"/>
      <c r="C175" s="109"/>
      <c r="D175" s="109"/>
      <c r="E175" s="109"/>
      <c r="F175" s="109"/>
    </row>
    <row r="176" spans="1:6" s="19" customFormat="1" ht="11.25">
      <c r="A176" s="109"/>
      <c r="B176" s="109"/>
      <c r="C176" s="109"/>
      <c r="D176" s="109"/>
      <c r="E176" s="109"/>
      <c r="F176" s="109"/>
    </row>
    <row r="177" spans="1:6" s="19" customFormat="1" ht="11.25">
      <c r="A177" s="109"/>
      <c r="B177" s="109"/>
      <c r="C177" s="109"/>
      <c r="D177" s="109"/>
      <c r="E177" s="109"/>
      <c r="F177" s="109"/>
    </row>
    <row r="178" spans="1:6" s="19" customFormat="1" ht="11.25">
      <c r="A178" s="109"/>
      <c r="B178" s="109"/>
      <c r="C178" s="109"/>
      <c r="D178" s="109"/>
      <c r="E178" s="109"/>
      <c r="F178" s="109"/>
    </row>
    <row r="179" spans="1:6" s="19" customFormat="1" ht="11.25">
      <c r="A179" s="109"/>
      <c r="B179" s="109"/>
      <c r="C179" s="109"/>
      <c r="D179" s="109"/>
      <c r="E179" s="109"/>
      <c r="F179" s="109"/>
    </row>
    <row r="180" spans="1:6" s="19" customFormat="1" ht="11.25">
      <c r="A180" s="109"/>
      <c r="B180" s="109"/>
      <c r="C180" s="109"/>
      <c r="D180" s="109"/>
      <c r="E180" s="109"/>
      <c r="F180" s="109"/>
    </row>
    <row r="181" spans="1:6" s="19" customFormat="1" ht="11.25">
      <c r="A181" s="109"/>
      <c r="B181" s="109"/>
      <c r="C181" s="109"/>
      <c r="D181" s="109"/>
      <c r="E181" s="109"/>
      <c r="F181" s="109"/>
    </row>
    <row r="182" spans="1:6" s="19" customFormat="1" ht="11.25">
      <c r="A182" s="109"/>
      <c r="B182" s="109"/>
      <c r="C182" s="109"/>
      <c r="D182" s="109"/>
      <c r="E182" s="109"/>
      <c r="F182" s="109"/>
    </row>
    <row r="183" spans="1:6" s="19" customFormat="1" ht="11.25">
      <c r="A183" s="109"/>
      <c r="B183" s="109"/>
      <c r="C183" s="109"/>
      <c r="D183" s="109"/>
      <c r="E183" s="109"/>
      <c r="F183" s="109"/>
    </row>
    <row r="184" spans="1:6" s="19" customFormat="1" ht="11.25">
      <c r="A184" s="109"/>
      <c r="B184" s="109"/>
      <c r="C184" s="109"/>
      <c r="D184" s="109"/>
      <c r="E184" s="109"/>
      <c r="F184" s="109"/>
    </row>
    <row r="185" spans="1:6" s="19" customFormat="1" ht="11.25">
      <c r="A185" s="109"/>
      <c r="B185" s="109"/>
      <c r="C185" s="109"/>
      <c r="D185" s="109"/>
      <c r="E185" s="109"/>
      <c r="F185" s="109"/>
    </row>
    <row r="186" spans="1:6" s="19" customFormat="1" ht="11.25">
      <c r="A186" s="109"/>
      <c r="B186" s="109"/>
      <c r="C186" s="109"/>
      <c r="D186" s="109"/>
      <c r="E186" s="109"/>
      <c r="F186" s="109"/>
    </row>
    <row r="187" spans="1:6" s="19" customFormat="1" ht="11.25">
      <c r="A187" s="109"/>
      <c r="B187" s="109"/>
      <c r="C187" s="109"/>
      <c r="D187" s="109"/>
      <c r="E187" s="109"/>
      <c r="F187" s="109"/>
    </row>
    <row r="188" spans="1:6" s="19" customFormat="1" ht="11.25">
      <c r="A188" s="109"/>
      <c r="B188" s="109"/>
      <c r="C188" s="109"/>
      <c r="D188" s="109"/>
      <c r="E188" s="109"/>
      <c r="F188" s="109"/>
    </row>
    <row r="189" spans="1:6" s="19" customFormat="1" ht="11.25">
      <c r="A189" s="109"/>
      <c r="B189" s="109"/>
      <c r="C189" s="109"/>
      <c r="D189" s="109"/>
      <c r="E189" s="109"/>
      <c r="F189" s="109"/>
    </row>
    <row r="190" spans="1:6" s="19" customFormat="1" ht="11.25">
      <c r="A190" s="109"/>
      <c r="B190" s="109"/>
      <c r="C190" s="109"/>
      <c r="D190" s="109"/>
      <c r="E190" s="109"/>
      <c r="F190" s="109"/>
    </row>
    <row r="191" spans="1:6" s="19" customFormat="1" ht="11.25">
      <c r="A191" s="109"/>
      <c r="B191" s="109"/>
      <c r="C191" s="109"/>
      <c r="D191" s="109"/>
      <c r="E191" s="109"/>
      <c r="F191" s="109"/>
    </row>
    <row r="192" spans="1:6" s="19" customFormat="1" ht="11.25">
      <c r="A192" s="109"/>
      <c r="B192" s="109"/>
      <c r="C192" s="109"/>
      <c r="D192" s="109"/>
      <c r="E192" s="109"/>
      <c r="F192" s="109"/>
    </row>
    <row r="193" spans="1:6" s="19" customFormat="1" ht="11.25">
      <c r="A193" s="109"/>
      <c r="B193" s="109"/>
      <c r="C193" s="109"/>
      <c r="D193" s="109"/>
      <c r="E193" s="109"/>
      <c r="F193" s="109"/>
    </row>
    <row r="194" spans="1:6" s="19" customFormat="1" ht="11.25">
      <c r="A194" s="109"/>
      <c r="B194" s="109"/>
      <c r="C194" s="109"/>
      <c r="D194" s="109"/>
      <c r="E194" s="109"/>
      <c r="F194" s="109"/>
    </row>
    <row r="195" spans="1:6" s="19" customFormat="1" ht="11.25">
      <c r="A195" s="109"/>
      <c r="B195" s="109"/>
      <c r="C195" s="109"/>
      <c r="D195" s="109"/>
      <c r="E195" s="109"/>
      <c r="F195" s="109"/>
    </row>
    <row r="196" spans="1:6" s="19" customFormat="1" ht="11.25">
      <c r="A196" s="109"/>
      <c r="B196" s="109"/>
      <c r="C196" s="109"/>
      <c r="D196" s="109"/>
      <c r="E196" s="109"/>
      <c r="F196" s="109"/>
    </row>
    <row r="197" spans="1:6" s="19" customFormat="1" ht="11.25">
      <c r="A197" s="109"/>
      <c r="B197" s="109"/>
      <c r="C197" s="109"/>
      <c r="D197" s="109"/>
      <c r="E197" s="109"/>
      <c r="F197" s="109"/>
    </row>
    <row r="198" spans="1:6" s="19" customFormat="1" ht="11.25">
      <c r="A198" s="109"/>
      <c r="B198" s="109"/>
      <c r="C198" s="109"/>
      <c r="D198" s="109"/>
      <c r="E198" s="109"/>
      <c r="F198" s="109"/>
    </row>
    <row r="199" spans="1:6" s="19" customFormat="1" ht="11.25">
      <c r="A199" s="109"/>
      <c r="B199" s="109"/>
      <c r="C199" s="109"/>
      <c r="D199" s="109"/>
      <c r="E199" s="109"/>
      <c r="F199" s="109"/>
    </row>
    <row r="200" spans="1:6" s="19" customFormat="1" ht="11.25">
      <c r="A200" s="109"/>
      <c r="B200" s="109"/>
      <c r="C200" s="109"/>
      <c r="D200" s="109"/>
      <c r="E200" s="109"/>
      <c r="F200" s="109"/>
    </row>
    <row r="201" spans="1:6" s="19" customFormat="1" ht="11.25">
      <c r="A201" s="109"/>
      <c r="B201" s="109"/>
      <c r="C201" s="109"/>
      <c r="D201" s="109"/>
      <c r="E201" s="109"/>
      <c r="F201" s="109"/>
    </row>
    <row r="202" spans="1:6" s="19" customFormat="1" ht="11.25">
      <c r="A202" s="109"/>
      <c r="B202" s="109"/>
      <c r="C202" s="109"/>
      <c r="D202" s="109"/>
      <c r="E202" s="109"/>
      <c r="F202" s="109"/>
    </row>
    <row r="203" spans="1:6" s="19" customFormat="1" ht="11.25">
      <c r="A203" s="109"/>
      <c r="B203" s="109"/>
      <c r="C203" s="109"/>
      <c r="D203" s="109"/>
      <c r="E203" s="109"/>
      <c r="F203" s="109"/>
    </row>
    <row r="204" spans="1:6" s="19" customFormat="1" ht="11.25">
      <c r="A204" s="109"/>
      <c r="B204" s="109"/>
      <c r="C204" s="109"/>
      <c r="D204" s="109"/>
      <c r="E204" s="109"/>
      <c r="F204" s="109"/>
    </row>
    <row r="205" spans="1:6" s="19" customFormat="1" ht="11.25">
      <c r="A205" s="109"/>
      <c r="B205" s="109"/>
      <c r="C205" s="109"/>
      <c r="D205" s="109"/>
      <c r="E205" s="109"/>
      <c r="F205" s="109"/>
    </row>
    <row r="206" spans="1:6" s="19" customFormat="1" ht="11.25">
      <c r="A206" s="109"/>
      <c r="B206" s="109"/>
      <c r="C206" s="109"/>
      <c r="D206" s="109"/>
      <c r="E206" s="109"/>
      <c r="F206" s="109"/>
    </row>
    <row r="207" spans="1:6" s="19" customFormat="1" ht="11.25">
      <c r="A207" s="109"/>
      <c r="B207" s="109"/>
      <c r="C207" s="109"/>
      <c r="D207" s="109"/>
      <c r="E207" s="109"/>
      <c r="F207" s="109"/>
    </row>
    <row r="208" spans="1:6" s="19" customFormat="1" ht="11.25">
      <c r="A208" s="109"/>
      <c r="B208" s="109"/>
      <c r="C208" s="109"/>
      <c r="D208" s="109"/>
      <c r="E208" s="109"/>
      <c r="F208" s="109"/>
    </row>
    <row r="209" spans="1:6" s="19" customFormat="1" ht="11.25">
      <c r="A209" s="109"/>
      <c r="B209" s="109"/>
      <c r="C209" s="109"/>
      <c r="D209" s="109"/>
      <c r="E209" s="109"/>
      <c r="F209" s="109"/>
    </row>
    <row r="210" spans="1:6" s="19" customFormat="1" ht="11.25">
      <c r="A210" s="109"/>
      <c r="B210" s="109"/>
      <c r="C210" s="109"/>
      <c r="D210" s="109"/>
      <c r="E210" s="109"/>
      <c r="F210" s="109"/>
    </row>
    <row r="211" spans="1:6" s="19" customFormat="1" ht="11.25">
      <c r="A211" s="109"/>
      <c r="B211" s="109"/>
      <c r="C211" s="109"/>
      <c r="D211" s="109"/>
      <c r="E211" s="109"/>
      <c r="F211" s="109"/>
    </row>
    <row r="212" spans="1:6" s="19" customFormat="1" ht="11.25">
      <c r="A212" s="109"/>
      <c r="B212" s="109"/>
      <c r="C212" s="109"/>
      <c r="D212" s="109"/>
      <c r="E212" s="109"/>
      <c r="F212" s="109"/>
    </row>
    <row r="213" spans="1:6" s="19" customFormat="1" ht="11.25">
      <c r="A213" s="109"/>
      <c r="B213" s="109"/>
      <c r="C213" s="109"/>
      <c r="D213" s="109"/>
      <c r="E213" s="109"/>
      <c r="F213" s="109"/>
    </row>
    <row r="214" spans="1:6" s="19" customFormat="1" ht="11.25">
      <c r="A214" s="109"/>
      <c r="B214" s="109"/>
      <c r="C214" s="109"/>
      <c r="D214" s="109"/>
      <c r="E214" s="109"/>
      <c r="F214" s="109"/>
    </row>
    <row r="215" spans="1:6" s="19" customFormat="1" ht="11.25">
      <c r="A215" s="109"/>
      <c r="B215" s="109"/>
      <c r="C215" s="109"/>
      <c r="D215" s="109"/>
      <c r="E215" s="109"/>
      <c r="F215" s="109"/>
    </row>
    <row r="216" spans="1:6" s="19" customFormat="1" ht="11.25">
      <c r="A216" s="109"/>
      <c r="B216" s="109"/>
      <c r="C216" s="109"/>
      <c r="D216" s="109"/>
      <c r="E216" s="109"/>
      <c r="F216" s="109"/>
    </row>
    <row r="217" spans="1:6" s="19" customFormat="1" ht="11.25">
      <c r="A217" s="109"/>
      <c r="B217" s="109"/>
      <c r="C217" s="109"/>
      <c r="D217" s="109"/>
      <c r="E217" s="109"/>
      <c r="F217" s="109"/>
    </row>
    <row r="218" spans="1:6" s="19" customFormat="1" ht="11.25">
      <c r="A218" s="109"/>
      <c r="B218" s="109"/>
      <c r="C218" s="109"/>
      <c r="D218" s="109"/>
      <c r="E218" s="109"/>
      <c r="F218" s="109"/>
    </row>
    <row r="219" spans="1:6" s="19" customFormat="1" ht="11.25">
      <c r="A219" s="109"/>
      <c r="B219" s="109"/>
      <c r="C219" s="109"/>
      <c r="D219" s="109"/>
      <c r="E219" s="109"/>
      <c r="F219" s="109"/>
    </row>
    <row r="220" spans="1:6" s="19" customFormat="1" ht="11.25">
      <c r="A220" s="109"/>
      <c r="B220" s="109"/>
      <c r="C220" s="109"/>
      <c r="D220" s="109"/>
      <c r="E220" s="109"/>
      <c r="F220" s="109"/>
    </row>
    <row r="221" spans="1:6" s="19" customFormat="1" ht="11.25">
      <c r="A221" s="109"/>
      <c r="B221" s="109"/>
      <c r="C221" s="109"/>
      <c r="D221" s="109"/>
      <c r="E221" s="109"/>
      <c r="F221" s="109"/>
    </row>
    <row r="222" spans="1:6" s="19" customFormat="1" ht="11.25">
      <c r="A222" s="109"/>
      <c r="B222" s="109"/>
      <c r="C222" s="109"/>
      <c r="D222" s="109"/>
      <c r="E222" s="109"/>
      <c r="F222" s="109"/>
    </row>
    <row r="223" spans="1:6" s="19" customFormat="1" ht="11.25">
      <c r="A223" s="109"/>
      <c r="B223" s="109"/>
      <c r="C223" s="109"/>
      <c r="D223" s="109"/>
      <c r="E223" s="109"/>
      <c r="F223" s="109"/>
    </row>
    <row r="224" spans="1:6" s="19" customFormat="1" ht="11.25">
      <c r="A224" s="109"/>
      <c r="B224" s="109"/>
      <c r="C224" s="109"/>
      <c r="D224" s="109"/>
      <c r="E224" s="109"/>
      <c r="F224" s="109"/>
    </row>
    <row r="225" spans="1:6" s="19" customFormat="1" ht="11.25">
      <c r="A225" s="109"/>
      <c r="B225" s="109"/>
      <c r="C225" s="109"/>
      <c r="D225" s="109"/>
      <c r="E225" s="109"/>
      <c r="F225" s="109"/>
    </row>
    <row r="226" spans="1:6" s="19" customFormat="1" ht="11.25">
      <c r="A226" s="109"/>
      <c r="B226" s="109"/>
      <c r="C226" s="109"/>
      <c r="D226" s="109"/>
      <c r="E226" s="109"/>
      <c r="F226" s="109"/>
    </row>
    <row r="227" spans="1:6" s="19" customFormat="1" ht="11.25">
      <c r="A227" s="109"/>
      <c r="B227" s="109"/>
      <c r="C227" s="109"/>
      <c r="D227" s="109"/>
      <c r="E227" s="109"/>
      <c r="F227" s="109"/>
    </row>
    <row r="228" spans="1:6" s="19" customFormat="1" ht="11.25">
      <c r="A228" s="109"/>
      <c r="B228" s="109"/>
      <c r="C228" s="109"/>
      <c r="D228" s="109"/>
      <c r="E228" s="109"/>
      <c r="F228" s="109"/>
    </row>
    <row r="229" spans="1:6" s="19" customFormat="1" ht="11.25">
      <c r="A229" s="109"/>
      <c r="B229" s="109"/>
      <c r="C229" s="109"/>
      <c r="D229" s="109"/>
      <c r="E229" s="109"/>
      <c r="F229" s="109"/>
    </row>
    <row r="230" spans="1:6" s="19" customFormat="1" ht="11.25">
      <c r="A230" s="109"/>
      <c r="B230" s="109"/>
      <c r="C230" s="109"/>
      <c r="D230" s="109"/>
      <c r="E230" s="109"/>
      <c r="F230" s="109"/>
    </row>
    <row r="231" spans="1:6" s="19" customFormat="1" ht="11.25">
      <c r="A231" s="109"/>
      <c r="B231" s="109"/>
      <c r="C231" s="109"/>
      <c r="D231" s="109"/>
      <c r="E231" s="109"/>
      <c r="F231" s="109"/>
    </row>
    <row r="232" spans="1:6" s="19" customFormat="1" ht="11.25">
      <c r="A232" s="109"/>
      <c r="B232" s="109"/>
      <c r="C232" s="109"/>
      <c r="D232" s="109"/>
      <c r="E232" s="109"/>
      <c r="F232" s="109"/>
    </row>
    <row r="233" spans="1:6" s="19" customFormat="1" ht="11.25">
      <c r="A233" s="109"/>
      <c r="B233" s="109"/>
      <c r="C233" s="109"/>
      <c r="D233" s="109"/>
      <c r="E233" s="109"/>
      <c r="F233" s="109"/>
    </row>
    <row r="234" spans="1:6" s="19" customFormat="1" ht="11.25">
      <c r="A234" s="109"/>
      <c r="B234" s="109"/>
      <c r="C234" s="109"/>
      <c r="D234" s="109"/>
      <c r="E234" s="109"/>
      <c r="F234" s="109"/>
    </row>
    <row r="235" spans="1:6" s="19" customFormat="1" ht="11.25">
      <c r="A235" s="109"/>
      <c r="B235" s="109"/>
      <c r="C235" s="109"/>
      <c r="D235" s="109"/>
      <c r="E235" s="109"/>
      <c r="F235" s="109"/>
    </row>
    <row r="236" spans="1:6" s="19" customFormat="1" ht="11.25">
      <c r="A236" s="109"/>
      <c r="B236" s="109"/>
      <c r="C236" s="109"/>
      <c r="D236" s="109"/>
      <c r="E236" s="109"/>
      <c r="F236" s="109"/>
    </row>
    <row r="237" spans="1:6" s="19" customFormat="1" ht="11.25">
      <c r="A237" s="109"/>
      <c r="B237" s="109"/>
      <c r="C237" s="109"/>
      <c r="D237" s="109"/>
      <c r="E237" s="109"/>
      <c r="F237" s="109"/>
    </row>
    <row r="238" spans="1:6" s="19" customFormat="1" ht="11.25">
      <c r="A238" s="109"/>
      <c r="B238" s="109"/>
      <c r="C238" s="109"/>
      <c r="D238" s="109"/>
      <c r="E238" s="109"/>
      <c r="F238" s="109"/>
    </row>
    <row r="239" spans="1:6" s="19" customFormat="1" ht="11.25">
      <c r="A239" s="109"/>
      <c r="B239" s="109"/>
      <c r="C239" s="109"/>
      <c r="D239" s="109"/>
      <c r="E239" s="109"/>
      <c r="F239" s="109"/>
    </row>
    <row r="240" spans="1:6" s="19" customFormat="1" ht="11.25">
      <c r="A240" s="109"/>
      <c r="B240" s="109"/>
      <c r="C240" s="109"/>
      <c r="D240" s="109"/>
      <c r="E240" s="109"/>
      <c r="F240" s="109"/>
    </row>
    <row r="241" spans="1:6" s="19" customFormat="1" ht="11.25">
      <c r="A241" s="109"/>
      <c r="B241" s="109"/>
      <c r="C241" s="109"/>
      <c r="D241" s="109"/>
      <c r="E241" s="109"/>
      <c r="F241" s="109"/>
    </row>
    <row r="242" spans="1:6" s="19" customFormat="1" ht="11.25">
      <c r="A242" s="109"/>
      <c r="B242" s="109"/>
      <c r="C242" s="109"/>
      <c r="D242" s="109"/>
      <c r="E242" s="109"/>
      <c r="F242" s="109"/>
    </row>
    <row r="243" spans="1:6" s="19" customFormat="1" ht="11.25">
      <c r="A243" s="109"/>
      <c r="B243" s="109"/>
      <c r="C243" s="109"/>
      <c r="D243" s="109"/>
      <c r="E243" s="109"/>
      <c r="F243" s="109"/>
    </row>
    <row r="244" spans="1:6" s="19" customFormat="1" ht="11.25">
      <c r="A244" s="109"/>
      <c r="B244" s="109"/>
      <c r="C244" s="109"/>
      <c r="D244" s="109"/>
      <c r="E244" s="109"/>
      <c r="F244" s="109"/>
    </row>
    <row r="245" spans="1:6" s="19" customFormat="1" ht="11.25">
      <c r="A245" s="109"/>
      <c r="B245" s="109"/>
      <c r="C245" s="109"/>
      <c r="D245" s="109"/>
      <c r="E245" s="109"/>
      <c r="F245" s="109"/>
    </row>
    <row r="246" spans="1:6" s="19" customFormat="1" ht="11.25">
      <c r="A246" s="109"/>
      <c r="B246" s="109"/>
      <c r="C246" s="109"/>
      <c r="D246" s="109"/>
      <c r="E246" s="109"/>
      <c r="F246" s="109"/>
    </row>
    <row r="247" spans="1:6" s="19" customFormat="1" ht="11.25">
      <c r="A247" s="109"/>
      <c r="B247" s="109"/>
      <c r="C247" s="109"/>
      <c r="D247" s="109"/>
      <c r="E247" s="109"/>
      <c r="F247" s="109"/>
    </row>
    <row r="248" spans="1:6" s="19" customFormat="1" ht="11.25">
      <c r="A248" s="109"/>
      <c r="B248" s="109"/>
      <c r="C248" s="109"/>
      <c r="D248" s="109"/>
      <c r="E248" s="109"/>
      <c r="F248" s="109"/>
    </row>
    <row r="249" spans="1:6" s="19" customFormat="1" ht="11.25">
      <c r="A249" s="109"/>
      <c r="B249" s="109"/>
      <c r="C249" s="109"/>
      <c r="D249" s="109"/>
      <c r="E249" s="109"/>
      <c r="F249" s="109"/>
    </row>
    <row r="250" spans="1:6" s="19" customFormat="1" ht="11.25">
      <c r="A250" s="109"/>
      <c r="B250" s="109"/>
      <c r="C250" s="109"/>
      <c r="D250" s="109"/>
      <c r="E250" s="109"/>
      <c r="F250" s="109"/>
    </row>
    <row r="251" spans="1:6" s="19" customFormat="1" ht="11.25">
      <c r="A251" s="109"/>
      <c r="B251" s="109"/>
      <c r="C251" s="109"/>
      <c r="D251" s="109"/>
      <c r="E251" s="109"/>
      <c r="F251" s="109"/>
    </row>
    <row r="252" spans="1:6" s="19" customFormat="1" ht="11.25">
      <c r="A252" s="109"/>
      <c r="B252" s="109"/>
      <c r="C252" s="109"/>
      <c r="D252" s="109"/>
      <c r="E252" s="109"/>
      <c r="F252" s="109"/>
    </row>
    <row r="253" spans="1:6" s="19" customFormat="1" ht="11.25">
      <c r="A253" s="109"/>
      <c r="B253" s="109"/>
      <c r="C253" s="109"/>
      <c r="D253" s="109"/>
      <c r="E253" s="109"/>
      <c r="F253" s="109"/>
    </row>
    <row r="254" spans="1:6" s="19" customFormat="1" ht="11.25">
      <c r="A254" s="109"/>
      <c r="B254" s="109"/>
      <c r="C254" s="109"/>
      <c r="D254" s="109"/>
      <c r="E254" s="109"/>
      <c r="F254" s="109"/>
    </row>
    <row r="255" spans="1:6" s="19" customFormat="1" ht="11.25">
      <c r="A255" s="109"/>
      <c r="B255" s="109"/>
      <c r="C255" s="109"/>
      <c r="D255" s="109"/>
      <c r="E255" s="109"/>
      <c r="F255" s="109"/>
    </row>
    <row r="256" spans="1:6" s="19" customFormat="1" ht="11.25">
      <c r="A256" s="109"/>
      <c r="B256" s="109"/>
      <c r="C256" s="109"/>
      <c r="D256" s="109"/>
      <c r="E256" s="109"/>
      <c r="F256" s="109"/>
    </row>
    <row r="257" spans="1:6" s="19" customFormat="1" ht="11.25">
      <c r="A257" s="109"/>
      <c r="B257" s="109"/>
      <c r="C257" s="109"/>
      <c r="D257" s="109"/>
      <c r="E257" s="109"/>
      <c r="F257" s="109"/>
    </row>
    <row r="258" spans="1:6" s="19" customFormat="1" ht="11.25">
      <c r="A258" s="109"/>
      <c r="B258" s="109"/>
      <c r="C258" s="109"/>
      <c r="D258" s="109"/>
      <c r="E258" s="109"/>
      <c r="F258" s="109"/>
    </row>
    <row r="259" spans="1:6" s="19" customFormat="1" ht="11.25">
      <c r="A259" s="109"/>
      <c r="B259" s="109"/>
      <c r="C259" s="109"/>
      <c r="D259" s="109"/>
      <c r="E259" s="109"/>
      <c r="F259" s="109"/>
    </row>
    <row r="260" spans="1:6" s="19" customFormat="1" ht="11.25">
      <c r="A260" s="109"/>
      <c r="B260" s="109"/>
      <c r="C260" s="109"/>
      <c r="D260" s="109"/>
      <c r="E260" s="109"/>
      <c r="F260" s="109"/>
    </row>
    <row r="261" spans="1:6" s="19" customFormat="1" ht="11.25">
      <c r="A261" s="109"/>
      <c r="B261" s="109"/>
      <c r="C261" s="109"/>
      <c r="D261" s="109"/>
      <c r="E261" s="109"/>
      <c r="F261" s="109"/>
    </row>
    <row r="262" spans="1:6" s="19" customFormat="1" ht="11.25">
      <c r="A262" s="109"/>
      <c r="B262" s="109"/>
      <c r="C262" s="109"/>
      <c r="D262" s="109"/>
      <c r="E262" s="109"/>
      <c r="F262" s="109"/>
    </row>
    <row r="263" spans="1:6" s="19" customFormat="1" ht="11.25">
      <c r="A263" s="109"/>
      <c r="B263" s="109"/>
      <c r="C263" s="109"/>
      <c r="D263" s="109"/>
      <c r="E263" s="109"/>
      <c r="F263" s="109"/>
    </row>
    <row r="264" spans="1:6" s="19" customFormat="1" ht="11.25">
      <c r="A264" s="109"/>
      <c r="B264" s="109"/>
      <c r="C264" s="109"/>
      <c r="D264" s="109"/>
      <c r="E264" s="109"/>
      <c r="F264" s="109"/>
    </row>
    <row r="265" spans="1:6" s="19" customFormat="1" ht="11.25">
      <c r="A265" s="109"/>
      <c r="B265" s="109"/>
      <c r="C265" s="109"/>
      <c r="D265" s="109"/>
      <c r="E265" s="109"/>
      <c r="F265" s="109"/>
    </row>
    <row r="266" spans="1:6" s="19" customFormat="1" ht="11.25">
      <c r="A266" s="109"/>
      <c r="B266" s="109"/>
      <c r="C266" s="109"/>
      <c r="D266" s="109"/>
      <c r="E266" s="109"/>
      <c r="F266" s="109"/>
    </row>
    <row r="267" spans="1:6" s="19" customFormat="1" ht="11.25">
      <c r="A267" s="109"/>
      <c r="B267" s="109"/>
      <c r="C267" s="109"/>
      <c r="D267" s="109"/>
      <c r="E267" s="109"/>
      <c r="F267" s="109"/>
    </row>
    <row r="268" spans="1:6" s="19" customFormat="1" ht="11.25">
      <c r="A268" s="109"/>
      <c r="B268" s="109"/>
      <c r="C268" s="109"/>
      <c r="D268" s="109"/>
      <c r="E268" s="109"/>
      <c r="F268" s="109"/>
    </row>
    <row r="269" spans="1:6" s="19" customFormat="1" ht="11.25">
      <c r="A269" s="109"/>
      <c r="B269" s="109"/>
      <c r="C269" s="109"/>
      <c r="D269" s="109"/>
      <c r="E269" s="109"/>
      <c r="F269" s="109"/>
    </row>
    <row r="270" spans="1:6" s="19" customFormat="1" ht="11.25">
      <c r="A270" s="109"/>
      <c r="B270" s="109"/>
      <c r="C270" s="109"/>
      <c r="D270" s="109"/>
      <c r="E270" s="109"/>
      <c r="F270" s="109"/>
    </row>
    <row r="271" spans="1:6" s="19" customFormat="1" ht="11.25">
      <c r="A271" s="109"/>
      <c r="B271" s="109"/>
      <c r="C271" s="109"/>
      <c r="D271" s="109"/>
      <c r="E271" s="109"/>
      <c r="F271" s="109"/>
    </row>
    <row r="272" spans="1:6" s="19" customFormat="1" ht="11.25">
      <c r="A272" s="109"/>
      <c r="B272" s="109"/>
      <c r="C272" s="109"/>
      <c r="D272" s="109"/>
      <c r="E272" s="109"/>
      <c r="F272" s="109"/>
    </row>
    <row r="273" spans="1:6" s="19" customFormat="1" ht="11.25">
      <c r="A273" s="109"/>
      <c r="B273" s="109"/>
      <c r="C273" s="109"/>
      <c r="D273" s="109"/>
      <c r="E273" s="109"/>
      <c r="F273" s="109"/>
    </row>
    <row r="274" spans="1:6" s="19" customFormat="1" ht="11.25">
      <c r="A274" s="109"/>
      <c r="B274" s="109"/>
      <c r="C274" s="109"/>
      <c r="D274" s="109"/>
      <c r="E274" s="109"/>
      <c r="F274" s="109"/>
    </row>
  </sheetData>
  <sheetProtection/>
  <mergeCells count="4">
    <mergeCell ref="A6:B6"/>
    <mergeCell ref="A7:B7"/>
    <mergeCell ref="A3:F3"/>
    <mergeCell ref="A4:F4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A1" sqref="A1:IV1"/>
    </sheetView>
  </sheetViews>
  <sheetFormatPr defaultColWidth="9.33203125" defaultRowHeight="11.25"/>
  <cols>
    <col min="1" max="1" width="7.83203125" style="0" customWidth="1"/>
    <col min="2" max="5" width="20.83203125" style="0" customWidth="1"/>
    <col min="6" max="6" width="25.83203125" style="0" customWidth="1"/>
    <col min="7" max="7" width="31.33203125" style="0" customWidth="1"/>
    <col min="8" max="8" width="8.83203125" style="0" customWidth="1"/>
    <col min="9" max="9" width="20.83203125" style="0" customWidth="1"/>
    <col min="10" max="10" width="13.83203125" style="0" customWidth="1"/>
    <col min="11" max="43" width="9.33203125" style="19" customWidth="1"/>
  </cols>
  <sheetData>
    <row r="1" spans="1:10" s="385" customFormat="1" ht="18.75">
      <c r="A1" s="384" t="s">
        <v>195</v>
      </c>
      <c r="B1" s="384"/>
      <c r="C1" s="384"/>
      <c r="D1" s="384"/>
      <c r="E1" s="384"/>
      <c r="F1" s="384"/>
      <c r="G1" s="384"/>
      <c r="H1" s="384"/>
      <c r="I1" s="384"/>
      <c r="J1" s="384"/>
    </row>
    <row r="2" spans="1:10" ht="15.75">
      <c r="A2" s="206"/>
      <c r="B2" s="207"/>
      <c r="C2" s="208"/>
      <c r="D2" s="208"/>
      <c r="E2" s="209"/>
      <c r="F2" s="210"/>
      <c r="G2" s="210"/>
      <c r="H2" s="210"/>
      <c r="I2" s="211"/>
      <c r="J2" s="212"/>
    </row>
    <row r="3" spans="1:10" ht="18.75">
      <c r="A3" s="367" t="s">
        <v>156</v>
      </c>
      <c r="B3" s="367"/>
      <c r="C3" s="367"/>
      <c r="D3" s="367"/>
      <c r="E3" s="367"/>
      <c r="F3" s="367"/>
      <c r="G3" s="367"/>
      <c r="H3" s="367"/>
      <c r="I3" s="367"/>
      <c r="J3" s="367"/>
    </row>
    <row r="4" spans="1:10" ht="13.5" thickBot="1">
      <c r="A4" s="213"/>
      <c r="B4" s="207"/>
      <c r="C4" s="208"/>
      <c r="D4" s="213"/>
      <c r="E4" s="209"/>
      <c r="F4" s="210"/>
      <c r="G4" s="210"/>
      <c r="H4" s="210"/>
      <c r="I4" s="211"/>
      <c r="J4" s="212"/>
    </row>
    <row r="5" spans="1:10" ht="29.25" customHeight="1" thickBot="1" thickTop="1">
      <c r="A5" s="368" t="s">
        <v>157</v>
      </c>
      <c r="B5" s="370" t="s">
        <v>158</v>
      </c>
      <c r="C5" s="371"/>
      <c r="D5" s="372" t="s">
        <v>159</v>
      </c>
      <c r="E5" s="372" t="s">
        <v>160</v>
      </c>
      <c r="F5" s="372" t="s">
        <v>161</v>
      </c>
      <c r="G5" s="214" t="s">
        <v>162</v>
      </c>
      <c r="H5" s="372" t="s">
        <v>163</v>
      </c>
      <c r="I5" s="362" t="s">
        <v>164</v>
      </c>
      <c r="J5" s="362" t="s">
        <v>165</v>
      </c>
    </row>
    <row r="6" spans="1:10" ht="33" customHeight="1" thickBot="1">
      <c r="A6" s="369"/>
      <c r="B6" s="215" t="s">
        <v>166</v>
      </c>
      <c r="C6" s="216" t="s">
        <v>167</v>
      </c>
      <c r="D6" s="373"/>
      <c r="E6" s="374"/>
      <c r="F6" s="363"/>
      <c r="G6" s="217" t="s">
        <v>168</v>
      </c>
      <c r="H6" s="363"/>
      <c r="I6" s="363"/>
      <c r="J6" s="363"/>
    </row>
    <row r="7" spans="1:10" ht="15.75">
      <c r="A7" s="218">
        <v>1</v>
      </c>
      <c r="B7" s="215">
        <v>2</v>
      </c>
      <c r="C7" s="219">
        <v>3</v>
      </c>
      <c r="D7" s="219">
        <v>4</v>
      </c>
      <c r="E7" s="219">
        <v>5</v>
      </c>
      <c r="F7" s="219">
        <v>6</v>
      </c>
      <c r="G7" s="219">
        <v>7</v>
      </c>
      <c r="H7" s="220">
        <v>8</v>
      </c>
      <c r="I7" s="221">
        <v>9</v>
      </c>
      <c r="J7" s="221">
        <v>10</v>
      </c>
    </row>
    <row r="8" spans="1:10" ht="15.75">
      <c r="A8" s="222"/>
      <c r="B8" s="223"/>
      <c r="C8" s="224"/>
      <c r="D8" s="225"/>
      <c r="E8" s="223"/>
      <c r="F8" s="224"/>
      <c r="G8" s="224"/>
      <c r="H8" s="226"/>
      <c r="I8" s="227"/>
      <c r="J8" s="228"/>
    </row>
    <row r="9" spans="1:10" ht="16.5" thickBot="1">
      <c r="A9" s="229"/>
      <c r="B9" s="223"/>
      <c r="C9" s="230"/>
      <c r="D9" s="231"/>
      <c r="E9" s="232"/>
      <c r="F9" s="230"/>
      <c r="G9" s="224"/>
      <c r="H9" s="233"/>
      <c r="I9" s="227"/>
      <c r="J9" s="234"/>
    </row>
    <row r="10" spans="1:10" ht="16.5" thickBot="1">
      <c r="A10" s="364" t="s">
        <v>169</v>
      </c>
      <c r="B10" s="365"/>
      <c r="C10" s="365"/>
      <c r="D10" s="365"/>
      <c r="E10" s="365"/>
      <c r="F10" s="365"/>
      <c r="G10" s="365"/>
      <c r="H10" s="366"/>
      <c r="I10" s="235"/>
      <c r="J10" s="236"/>
    </row>
    <row r="11" spans="1:10" ht="16.5" thickTop="1">
      <c r="A11" s="237"/>
      <c r="B11" s="238"/>
      <c r="C11" s="239"/>
      <c r="D11" s="240"/>
      <c r="E11" s="238"/>
      <c r="F11" s="239"/>
      <c r="G11" s="241"/>
      <c r="H11" s="242"/>
      <c r="I11" s="243"/>
      <c r="J11" s="243"/>
    </row>
    <row r="12" s="19" customFormat="1" ht="11.25"/>
    <row r="13" s="19" customFormat="1" ht="11.25"/>
    <row r="14" s="19" customFormat="1" ht="11.25"/>
    <row r="15" s="19" customFormat="1" ht="11.25"/>
    <row r="16" s="19" customFormat="1" ht="11.25"/>
    <row r="17" s="19" customFormat="1" ht="11.25"/>
    <row r="18" s="19" customFormat="1" ht="11.25"/>
    <row r="19" s="19" customFormat="1" ht="11.25"/>
    <row r="20" s="19" customFormat="1" ht="11.25"/>
    <row r="21" s="19" customFormat="1" ht="11.25"/>
    <row r="22" s="19" customFormat="1" ht="11.25"/>
    <row r="23" s="19" customFormat="1" ht="11.25"/>
    <row r="24" s="19" customFormat="1" ht="11.25"/>
    <row r="25" s="19" customFormat="1" ht="11.25"/>
    <row r="26" s="19" customFormat="1" ht="11.25"/>
    <row r="27" s="19" customFormat="1" ht="11.25"/>
    <row r="28" s="19" customFormat="1" ht="11.25"/>
    <row r="29" s="19" customFormat="1" ht="11.25"/>
    <row r="30" s="19" customFormat="1" ht="11.25"/>
    <row r="31" s="19" customFormat="1" ht="11.25"/>
    <row r="32" s="19" customFormat="1" ht="11.25"/>
    <row r="33" s="19" customFormat="1" ht="11.25"/>
    <row r="34" s="19" customFormat="1" ht="11.25"/>
    <row r="35" s="19" customFormat="1" ht="11.25"/>
    <row r="36" s="19" customFormat="1" ht="11.25"/>
    <row r="37" s="19" customFormat="1" ht="11.25"/>
    <row r="38" s="19" customFormat="1" ht="11.25"/>
    <row r="39" s="19" customFormat="1" ht="11.25"/>
    <row r="40" s="19" customFormat="1" ht="11.25"/>
    <row r="41" s="19" customFormat="1" ht="11.25"/>
    <row r="42" s="19" customFormat="1" ht="11.25"/>
    <row r="43" s="19" customFormat="1" ht="11.25"/>
    <row r="44" s="19" customFormat="1" ht="11.25"/>
    <row r="45" s="19" customFormat="1" ht="11.25"/>
    <row r="46" s="19" customFormat="1" ht="11.25"/>
    <row r="47" s="19" customFormat="1" ht="11.25"/>
    <row r="48" s="19" customFormat="1" ht="11.25"/>
    <row r="49" s="19" customFormat="1" ht="11.25"/>
    <row r="50" s="19" customFormat="1" ht="11.25"/>
    <row r="51" s="19" customFormat="1" ht="11.25"/>
    <row r="52" s="19" customFormat="1" ht="11.25"/>
    <row r="53" s="19" customFormat="1" ht="11.25"/>
    <row r="54" s="19" customFormat="1" ht="11.25"/>
    <row r="55" s="19" customFormat="1" ht="11.25"/>
    <row r="56" s="19" customFormat="1" ht="11.25"/>
    <row r="57" s="19" customFormat="1" ht="11.25"/>
    <row r="58" s="19" customFormat="1" ht="11.25"/>
    <row r="59" s="19" customFormat="1" ht="11.25"/>
    <row r="60" s="19" customFormat="1" ht="11.25"/>
    <row r="61" s="19" customFormat="1" ht="11.25"/>
    <row r="62" s="19" customFormat="1" ht="11.25"/>
    <row r="63" s="19" customFormat="1" ht="11.25"/>
    <row r="64" s="19" customFormat="1" ht="11.25"/>
    <row r="65" s="19" customFormat="1" ht="11.25"/>
    <row r="66" s="19" customFormat="1" ht="11.25"/>
    <row r="67" s="19" customFormat="1" ht="11.25"/>
    <row r="68" s="19" customFormat="1" ht="11.25"/>
    <row r="69" s="19" customFormat="1" ht="11.25"/>
    <row r="70" s="19" customFormat="1" ht="11.25"/>
    <row r="71" s="19" customFormat="1" ht="11.25"/>
    <row r="72" s="19" customFormat="1" ht="11.25"/>
    <row r="73" s="19" customFormat="1" ht="11.25"/>
    <row r="74" s="19" customFormat="1" ht="11.25"/>
    <row r="75" s="19" customFormat="1" ht="11.25"/>
    <row r="76" s="19" customFormat="1" ht="11.25"/>
    <row r="77" s="19" customFormat="1" ht="11.25"/>
    <row r="78" s="19" customFormat="1" ht="11.25"/>
    <row r="79" s="19" customFormat="1" ht="11.25"/>
    <row r="80" s="19" customFormat="1" ht="11.25"/>
    <row r="81" s="19" customFormat="1" ht="11.25"/>
  </sheetData>
  <sheetProtection/>
  <mergeCells count="11">
    <mergeCell ref="I5:I6"/>
    <mergeCell ref="J5:J6"/>
    <mergeCell ref="A10:H10"/>
    <mergeCell ref="A1:J1"/>
    <mergeCell ref="A3:J3"/>
    <mergeCell ref="A5:A6"/>
    <mergeCell ref="B5:C5"/>
    <mergeCell ref="D5:D6"/>
    <mergeCell ref="E5:E6"/>
    <mergeCell ref="F5:F6"/>
    <mergeCell ref="H5:H6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FP0001PR Sažetak</dc:title>
  <dc:subject/>
  <dc:creator>I027330</dc:creator>
  <cp:keywords/>
  <dc:description/>
  <cp:lastModifiedBy>Mirta Ivanković</cp:lastModifiedBy>
  <cp:lastPrinted>2023-08-30T16:16:29Z</cp:lastPrinted>
  <dcterms:created xsi:type="dcterms:W3CDTF">2006-05-18T10:01:57Z</dcterms:created>
  <dcterms:modified xsi:type="dcterms:W3CDTF">2023-12-08T14:39:20Z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FP0001PR Sažetak.xls</vt:lpwstr>
  </property>
  <property fmtid="{D5CDD505-2E9C-101B-9397-08002B2CF9AE}" pid="3" name="_NewReviewCycle">
    <vt:lpwstr/>
  </property>
  <property fmtid="{D5CDD505-2E9C-101B-9397-08002B2CF9AE}" pid="4" name="BExAnalyzer_Activesheet">
    <vt:lpwstr>Sažetak</vt:lpwstr>
  </property>
</Properties>
</file>